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35" yWindow="-165" windowWidth="29130" windowHeight="15810"/>
  </bookViews>
  <sheets>
    <sheet name="記入用" sheetId="4" r:id="rId1"/>
    <sheet name="記載例" sheetId="5" r:id="rId2"/>
  </sheets>
  <definedNames>
    <definedName name="_xlnm.Print_Area" localSheetId="0">記入用!$A$1:$AA$35</definedName>
    <definedName name="_xlnm.Print_Area" localSheetId="1">記載例!$A$1:$AE$35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<sst xmlns="http://schemas.openxmlformats.org/spreadsheetml/2006/main" xmlns:r="http://schemas.openxmlformats.org/officeDocument/2006/relationships" count="84" uniqueCount="84">
  <si>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申請者</t>
    <rPh sb="0" eb="3">
      <t>シンセイシャ</t>
    </rPh>
    <phoneticPr fontId="10"/>
  </si>
  <si>
    <t>担当者</t>
    <rPh sb="0" eb="3">
      <t>タントウシャ</t>
    </rPh>
    <phoneticPr fontId="10"/>
  </si>
  <si>
    <t>住所</t>
    <rPh sb="0" eb="2">
      <t>ジュウショ</t>
    </rPh>
    <phoneticPr fontId="10"/>
  </si>
  <si>
    <t>様式第１号の３</t>
    <rPh sb="0" eb="2">
      <t>ヨウシキ</t>
    </rPh>
    <rPh sb="2" eb="3">
      <t>ダイ</t>
    </rPh>
    <rPh sb="4" eb="5">
      <t>ゴウ</t>
    </rPh>
    <phoneticPr fontId="2"/>
  </si>
  <si>
    <t>事業予定</t>
    <rPh sb="0" eb="2">
      <t>ジギョウ</t>
    </rPh>
    <rPh sb="2" eb="4">
      <t>ヨテイ</t>
    </rPh>
    <phoneticPr fontId="10"/>
  </si>
  <si>
    <t>氏名</t>
    <rPh sb="0" eb="2">
      <t>シメイ</t>
    </rPh>
    <phoneticPr fontId="10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</si>
  <si>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0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</si>
  <si>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0"/>
  </si>
  <si>
    <t>kWh</t>
  </si>
  <si>
    <t>連絡先</t>
    <rPh sb="0" eb="3">
      <t>レンラクサキ</t>
    </rPh>
    <phoneticPr fontId="10"/>
  </si>
  <si>
    <t>新築住宅</t>
    <rPh sb="0" eb="2">
      <t>シンチク</t>
    </rPh>
    <rPh sb="2" eb="4">
      <t>ジュウタク</t>
    </rPh>
    <phoneticPr fontId="10"/>
  </si>
  <si>
    <t>住宅の区分</t>
    <rPh sb="0" eb="2">
      <t>ジュウタク</t>
    </rPh>
    <rPh sb="3" eb="5">
      <t>クブン</t>
    </rPh>
    <phoneticPr fontId="10"/>
  </si>
  <si>
    <t>設備の設置
場所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</si>
  <si>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0"/>
  </si>
  <si>
    <t>設置台数</t>
  </si>
  <si>
    <t>年</t>
    <rPh sb="0" eb="1">
      <t>ネン</t>
    </rPh>
    <phoneticPr fontId="10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</si>
  <si>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0"/>
  </si>
  <si>
    <t>無</t>
    <rPh sb="0" eb="1">
      <t>ナ</t>
    </rPh>
    <phoneticPr fontId="10"/>
  </si>
  <si>
    <t>着工予定日</t>
    <rPh sb="0" eb="2">
      <t>チャッコウ</t>
    </rPh>
    <rPh sb="2" eb="5">
      <t>ヨテイビ</t>
    </rPh>
    <phoneticPr fontId="10"/>
  </si>
  <si>
    <t>月</t>
    <rPh sb="0" eb="1">
      <t>ガツ</t>
    </rPh>
    <phoneticPr fontId="10"/>
  </si>
  <si>
    <t>%</t>
  </si>
  <si>
    <t>日</t>
    <rPh sb="0" eb="1">
      <t>ニチ</t>
    </rPh>
    <phoneticPr fontId="10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</si>
  <si>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0"/>
  </si>
  <si>
    <t>完了予定日</t>
    <rPh sb="0" eb="2">
      <t>カンリョウ</t>
    </rPh>
    <rPh sb="2" eb="5">
      <t>ヨテイビ</t>
    </rPh>
    <phoneticPr fontId="10"/>
  </si>
  <si>
    <t>(B)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</si>
  <si>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</si>
  <si>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</si>
  <si>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円</t>
    <rPh sb="0" eb="1">
      <t>エン</t>
    </rPh>
    <phoneticPr fontId="10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</si>
  <si>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0"/>
  </si>
  <si>
    <t>有</t>
    <rPh sb="0" eb="1">
      <t>ア</t>
    </rPh>
    <phoneticPr fontId="10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</si>
  <si>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0"/>
  </si>
  <si>
    <t>(D)</t>
  </si>
  <si>
    <t>責任者名</t>
    <rPh sb="0" eb="3">
      <t>セキニンシャ</t>
    </rPh>
    <rPh sb="3" eb="4">
      <t>メイ</t>
    </rPh>
    <phoneticPr fontId="10"/>
  </si>
  <si>
    <t>(E)</t>
  </si>
  <si>
    <t>価格/kWh</t>
    <rPh sb="0" eb="2">
      <t>カカク</t>
    </rPh>
    <phoneticPr fontId="10"/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</si>
  <si>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</si>
  <si>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</si>
  <si>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0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</si>
  <si>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0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</si>
  <si>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0"/>
  </si>
  <si>
    <t>工事費</t>
  </si>
  <si>
    <t>設備費</t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</si>
  <si>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0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</si>
  <si>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0"/>
  </si>
  <si>
    <t>その他の場合記載</t>
    <rPh sb="2" eb="3">
      <t>タ</t>
    </rPh>
    <rPh sb="4" eb="6">
      <t>バアイ</t>
    </rPh>
    <rPh sb="6" eb="8">
      <t>キサイ</t>
    </rPh>
    <phoneticPr fontId="10"/>
  </si>
  <si>
    <t>電話番号</t>
    <rPh sb="0" eb="2">
      <t>デンワ</t>
    </rPh>
    <rPh sb="2" eb="4">
      <t>バンゴウ</t>
    </rPh>
    <phoneticPr fontId="10"/>
  </si>
  <si>
    <t>国の太陽光発電設備等への補助金の交付は受けません。</t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</si>
  <si>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</si>
  <si>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事業者名</t>
    <rPh sb="0" eb="3">
      <t>ジギョウシャ</t>
    </rPh>
    <rPh sb="3" eb="4">
      <t>メイ</t>
    </rPh>
    <phoneticPr fontId="10"/>
  </si>
  <si>
    <t>台</t>
    <rPh sb="0" eb="1">
      <t>ダイ</t>
    </rPh>
    <phoneticPr fontId="2"/>
  </si>
  <si>
    <t>１台当たりの
蓄電容量</t>
  </si>
  <si>
    <t>所在地</t>
    <rPh sb="0" eb="3">
      <t>ショザイチ</t>
    </rPh>
    <phoneticPr fontId="10"/>
  </si>
  <si>
    <t>設置内容</t>
    <rPh sb="0" eb="2">
      <t>セッチ</t>
    </rPh>
    <rPh sb="2" eb="4">
      <t>ナイヨウ</t>
    </rPh>
    <phoneticPr fontId="10"/>
  </si>
  <si>
    <t>kW</t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</si>
  <si>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0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</si>
  <si>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</si>
  <si>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0"/>
  </si>
  <si>
    <t>メールアドレス</t>
  </si>
  <si>
    <t>施行業者</t>
    <rPh sb="0" eb="2">
      <t>セコウ</t>
    </rPh>
    <rPh sb="2" eb="4">
      <t>ギョウシャ</t>
    </rPh>
    <phoneticPr fontId="10"/>
  </si>
  <si>
    <t>太陽光発電
設備</t>
    <rPh sb="0" eb="3">
      <t>タイヨウコウ</t>
    </rPh>
    <rPh sb="3" eb="5">
      <t>ハツデン</t>
    </rPh>
    <rPh sb="6" eb="8">
      <t>セツビ</t>
    </rPh>
    <phoneticPr fontId="10"/>
  </si>
  <si>
    <t>太陽光パネル
合計出力</t>
  </si>
  <si>
    <t>パワーコンディショナー合計出力</t>
  </si>
  <si>
    <t>（A）</t>
  </si>
  <si>
    <t>(C)</t>
  </si>
  <si>
    <t>自家消費計画</t>
    <rPh sb="0" eb="2">
      <t>ジカ</t>
    </rPh>
    <rPh sb="2" eb="4">
      <t>ショウヒ</t>
    </rPh>
    <rPh sb="4" eb="6">
      <t>ケイカク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</si>
  <si>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</si>
  <si>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</si>
  <si>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｛(D)＋(E)｝÷（C）</t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</si>
  <si>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</si>
  <si>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0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</si>
  <si>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</si>
  <si>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10"/>
  </si>
  <si>
    <t>蓄電地</t>
    <rPh sb="0" eb="3">
      <t>チクデンチ</t>
    </rPh>
    <phoneticPr fontId="10"/>
  </si>
  <si>
    <t>円</t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</si>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</sst>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#,##0.0;[Red]\-#,##0.0"/>
    <numFmt numFmtId="178" formatCode="0_);[Red]\(0\)"/>
    <numFmt numFmtId="179" formatCode="0.0"/>
    <numFmt numFmtId="180" formatCode="0.0_);[Red]\(0.0\)"/>
  </numFmts>
  <fonts count="11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40" fontId="4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40" fontId="4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177" fontId="4" fillId="0" borderId="12" xfId="3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4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4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4" fillId="0" borderId="12" xfId="3" applyNumberFormat="1" applyFont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hidden="1"/>
    </xf>
    <xf numFmtId="38" fontId="4" fillId="2" borderId="6" xfId="0" applyNumberFormat="1" applyFont="1" applyFill="1" applyBorder="1" applyAlignment="1" applyProtection="1">
      <alignment horizontal="center" vertical="center"/>
      <protection hidden="1"/>
    </xf>
    <xf numFmtId="38" fontId="4" fillId="0" borderId="6" xfId="0" applyNumberFormat="1" applyFont="1" applyBorder="1" applyAlignment="1" applyProtection="1">
      <alignment horizontal="center"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Border="1" applyProtection="1">
      <alignment vertical="center"/>
      <protection locked="0"/>
    </xf>
    <xf numFmtId="38" fontId="4" fillId="2" borderId="9" xfId="3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>
      <alignment horizontal="right" vertical="center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8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right" vertical="center"/>
    </xf>
    <xf numFmtId="38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178" fontId="4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177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Protection="1">
      <alignment vertical="center"/>
      <protection locked="0"/>
    </xf>
    <xf numFmtId="176" fontId="8" fillId="0" borderId="7" xfId="0" applyNumberFormat="1" applyFont="1" applyBorder="1" applyAlignment="1">
      <alignment horizontal="center" vertical="center"/>
    </xf>
    <xf numFmtId="177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Protection="1">
      <alignment vertical="center"/>
      <protection locked="0"/>
    </xf>
    <xf numFmtId="178" fontId="8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38" fontId="8" fillId="0" borderId="2" xfId="0" applyNumberFormat="1" applyFont="1" applyBorder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vertical="center" shrinkToFit="1"/>
      <protection locked="0"/>
    </xf>
    <xf numFmtId="38" fontId="8" fillId="0" borderId="6" xfId="0" applyNumberFormat="1" applyFont="1" applyBorder="1" applyAlignment="1" applyProtection="1">
      <alignment horizontal="center" vertical="center"/>
      <protection hidden="1"/>
    </xf>
    <xf numFmtId="3" fontId="8" fillId="0" borderId="12" xfId="0" applyNumberFormat="1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6350</xdr:colOff>
          <xdr:row>7</xdr:row>
          <xdr:rowOff>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913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25400</xdr:colOff>
          <xdr:row>7</xdr:row>
          <xdr:rowOff>0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9131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63500</xdr:colOff>
          <xdr:row>25</xdr:row>
          <xdr:rowOff>330835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63500</xdr:colOff>
          <xdr:row>25</xdr:row>
          <xdr:rowOff>330835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63500</xdr:colOff>
          <xdr:row>28</xdr:row>
          <xdr:rowOff>330835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62975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63500</xdr:colOff>
          <xdr:row>13</xdr:row>
          <xdr:rowOff>330835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63500</xdr:colOff>
          <xdr:row>13</xdr:row>
          <xdr:rowOff>330835</xdr:rowOff>
        </xdr:to>
        <xdr:sp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6350</xdr:colOff>
          <xdr:row>8</xdr:row>
          <xdr:rowOff>0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961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9611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932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9525</xdr:colOff>
          <xdr:row>7</xdr:row>
          <xdr:rowOff>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849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28575</xdr:colOff>
          <xdr:row>7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84960"/>
              <a:ext cx="2311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66675</xdr:colOff>
          <xdr:row>25</xdr:row>
          <xdr:rowOff>333375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66675</xdr:colOff>
          <xdr:row>25</xdr:row>
          <xdr:rowOff>333375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66675</xdr:colOff>
          <xdr:row>28</xdr:row>
          <xdr:rowOff>333375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31225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66675</xdr:colOff>
          <xdr:row>13</xdr:row>
          <xdr:rowOff>333375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66675</xdr:colOff>
          <xdr:row>13</xdr:row>
          <xdr:rowOff>333375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897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28575</xdr:colOff>
          <xdr:row>8</xdr:row>
          <xdr:rowOff>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89760"/>
              <a:ext cx="231140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297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28575</xdr:colOff>
          <xdr:row>35</xdr:row>
          <xdr:rowOff>9525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0285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6</xdr:row>
      <xdr:rowOff>26035</xdr:rowOff>
    </xdr:from>
    <xdr:to xmlns:xdr="http://schemas.openxmlformats.org/drawingml/2006/spreadsheetDrawing">
      <xdr:col>26</xdr:col>
      <xdr:colOff>400050</xdr:colOff>
      <xdr:row>6</xdr:row>
      <xdr:rowOff>271145</xdr:rowOff>
    </xdr:to>
    <xdr:sp macro="" textlink="">
      <xdr:nvSpPr>
        <xdr:cNvPr id="13" name="吹き出し: 角を丸めた四角形 2"/>
        <xdr:cNvSpPr/>
      </xdr:nvSpPr>
      <xdr:spPr>
        <a:xfrm>
          <a:off x="5186680" y="15786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  <a:endParaRPr kumimoji="1" lang="ja-JP" altLang="en-US" sz="800">
            <a:solidFill>
              <a:srgbClr val="FF0000"/>
            </a:solidFill>
            <a:latin typeface="BIZ UD明朝 Medium"/>
            <a:ea typeface="BIZ UD明朝 Medium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7</xdr:row>
      <xdr:rowOff>28575</xdr:rowOff>
    </xdr:from>
    <xdr:to xmlns:xdr="http://schemas.openxmlformats.org/drawingml/2006/spreadsheetDrawing">
      <xdr:col>26</xdr:col>
      <xdr:colOff>409575</xdr:colOff>
      <xdr:row>7</xdr:row>
      <xdr:rowOff>274955</xdr:rowOff>
    </xdr:to>
    <xdr:sp macro="" textlink="">
      <xdr:nvSpPr>
        <xdr:cNvPr id="14" name="吹き出し: 角を丸めた四角形 3"/>
        <xdr:cNvSpPr/>
      </xdr:nvSpPr>
      <xdr:spPr>
        <a:xfrm>
          <a:off x="5183505" y="18859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  <a:endParaRPr kumimoji="1" lang="ja-JP" altLang="en-US" sz="800">
            <a:solidFill>
              <a:srgbClr val="FF0000"/>
            </a:solidFill>
            <a:latin typeface="BIZ UD明朝 Medium"/>
            <a:ea typeface="BIZ UD明朝 Medium"/>
          </a:endParaRP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22</xdr:row>
      <xdr:rowOff>0</xdr:rowOff>
    </xdr:from>
    <xdr:to xmlns:xdr="http://schemas.openxmlformats.org/drawingml/2006/spreadsheetDrawing">
      <xdr:col>28</xdr:col>
      <xdr:colOff>666750</xdr:colOff>
      <xdr:row>22</xdr:row>
      <xdr:rowOff>245745</xdr:rowOff>
    </xdr:to>
    <xdr:sp macro="" textlink="">
      <xdr:nvSpPr>
        <xdr:cNvPr id="17" name="吹き出し: 角を丸めた四角形 6"/>
        <xdr:cNvSpPr/>
      </xdr:nvSpPr>
      <xdr:spPr>
        <a:xfrm>
          <a:off x="6192520" y="6518275"/>
          <a:ext cx="92011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24</xdr:row>
      <xdr:rowOff>9525</xdr:rowOff>
    </xdr:from>
    <xdr:to xmlns:xdr="http://schemas.openxmlformats.org/drawingml/2006/spreadsheetDrawing">
      <xdr:col>29</xdr:col>
      <xdr:colOff>666750</xdr:colOff>
      <xdr:row>24</xdr:row>
      <xdr:rowOff>274320</xdr:rowOff>
    </xdr:to>
    <xdr:sp macro="" textlink="">
      <xdr:nvSpPr>
        <xdr:cNvPr id="18" name="吹き出し: 角を丸めた四角形 7"/>
        <xdr:cNvSpPr/>
      </xdr:nvSpPr>
      <xdr:spPr>
        <a:xfrm>
          <a:off x="6188710" y="7194550"/>
          <a:ext cx="1609725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26</xdr:row>
      <xdr:rowOff>0</xdr:rowOff>
    </xdr:from>
    <xdr:to xmlns:xdr="http://schemas.openxmlformats.org/drawingml/2006/spreadsheetDrawing">
      <xdr:col>15</xdr:col>
      <xdr:colOff>73660</xdr:colOff>
      <xdr:row>26</xdr:row>
      <xdr:rowOff>242570</xdr:rowOff>
    </xdr:to>
    <xdr:sp macro="" textlink="">
      <xdr:nvSpPr>
        <xdr:cNvPr id="5131" name="吹き出し: 角を丸めた四角形 28"/>
        <xdr:cNvSpPr/>
      </xdr:nvSpPr>
      <xdr:spPr>
        <a:xfrm>
          <a:off x="2339975" y="782320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69850</xdr:colOff>
      <xdr:row>0</xdr:row>
      <xdr:rowOff>158750</xdr:rowOff>
    </xdr:from>
    <xdr:to xmlns:xdr="http://schemas.openxmlformats.org/drawingml/2006/spreadsheetDrawing">
      <xdr:col>30</xdr:col>
      <xdr:colOff>546100</xdr:colOff>
      <xdr:row>8</xdr:row>
      <xdr:rowOff>330835</xdr:rowOff>
    </xdr:to>
    <xdr:sp macro="" textlink="">
      <xdr:nvSpPr>
        <xdr:cNvPr id="5132" name="テキスト 28"/>
        <xdr:cNvSpPr txBox="1"/>
      </xdr:nvSpPr>
      <xdr:spPr>
        <a:xfrm>
          <a:off x="6262370" y="158750"/>
          <a:ext cx="2101215" cy="2334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</a:rPr>
            <a:t>エクセルに入力する場合</a:t>
          </a:r>
          <a:endParaRPr kumimoji="1" lang="ja-JP" altLang="en-US"/>
        </a:p>
        <a:p>
          <a:r>
            <a:rPr kumimoji="1" lang="ja-JP" altLang="en-US"/>
            <a:t>白いセルに入力してください(白いセルに入力すると、灰色のセルには自動で数字が記載されます。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>
              <a:solidFill>
                <a:srgbClr val="FF0000"/>
              </a:solidFill>
            </a:rPr>
            <a:t>手書きで記載する場合</a:t>
          </a:r>
          <a:endParaRPr kumimoji="1" lang="ja-JP" altLang="en-US">
            <a:solidFill>
              <a:srgbClr val="FF0000"/>
            </a:solidFill>
          </a:endParaRPr>
        </a:p>
        <a:p>
          <a:r>
            <a:rPr kumimoji="1" lang="ja-JP" altLang="en-US"/>
            <a:t>セルの(A)～(G)、(B)＋(G)についても記載して下さい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45085</xdr:colOff>
      <xdr:row>9</xdr:row>
      <xdr:rowOff>4445</xdr:rowOff>
    </xdr:from>
    <xdr:to xmlns:xdr="http://schemas.openxmlformats.org/drawingml/2006/spreadsheetDrawing">
      <xdr:col>29</xdr:col>
      <xdr:colOff>229235</xdr:colOff>
      <xdr:row>10</xdr:row>
      <xdr:rowOff>50800</xdr:rowOff>
    </xdr:to>
    <xdr:sp macro="" textlink="">
      <xdr:nvSpPr>
        <xdr:cNvPr id="5135" name="図形 29"/>
        <xdr:cNvSpPr/>
      </xdr:nvSpPr>
      <xdr:spPr>
        <a:xfrm>
          <a:off x="6237605" y="2509520"/>
          <a:ext cx="1123315" cy="436880"/>
        </a:xfrm>
        <a:prstGeom prst="wedgeRoundRectCallout">
          <a:avLst>
            <a:gd name="adj1" fmla="val -80447"/>
            <a:gd name="adj2" fmla="val -7180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工事完了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P明朝 Medium"/>
            </a:rPr>
            <a:t>日も</a:t>
          </a:r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しくは</a:t>
          </a:r>
          <a:endParaRPr kumimoji="1" lang="ja-JP" altLang="en-US">
            <a:solidFill>
              <a:srgbClr val="FF0000"/>
            </a:solidFill>
            <a:latin typeface="BIZ UDP明朝 Medium"/>
            <a:ea typeface="BIZ UDP明朝 Medium"/>
          </a:endParaRPr>
        </a:p>
        <a:p>
          <a:r>
            <a:rPr kumimoji="1" lang="ja-JP" altLang="en-US" sz="800">
              <a:solidFill>
                <a:srgbClr val="FF0000"/>
              </a:solidFill>
              <a:latin typeface="BIZ UDP明朝 Medium"/>
              <a:ea typeface="BIZ UDP明朝 Medium"/>
            </a:rPr>
            <a:t>支払日の遅い方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tabSelected="1" view="pageBreakPreview" topLeftCell="A4" zoomScaleNormal="145" zoomScaleSheetLayoutView="100" workbookViewId="0">
      <selection activeCell="AE7" sqref="AE7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7" customHeight="1">
      <c r="B1" s="1" t="s">
        <v>3</v>
      </c>
    </row>
    <row r="2" spans="2:27" ht="14.25" customHeight="1">
      <c r="B2" s="2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0</v>
      </c>
      <c r="C4" s="3"/>
      <c r="D4" s="3"/>
      <c r="E4" s="3"/>
      <c r="F4" s="3" t="s">
        <v>5</v>
      </c>
      <c r="G4" s="3"/>
      <c r="H4" s="3"/>
      <c r="I4" s="3"/>
      <c r="J4" s="60"/>
      <c r="K4" s="60"/>
      <c r="L4" s="60"/>
      <c r="M4" s="60"/>
      <c r="N4" s="60"/>
      <c r="O4" s="60"/>
      <c r="P4" s="60"/>
      <c r="Q4" s="3" t="s">
        <v>9</v>
      </c>
      <c r="R4" s="3"/>
      <c r="S4" s="3"/>
      <c r="T4" s="3"/>
      <c r="U4" s="60"/>
      <c r="V4" s="60"/>
      <c r="W4" s="60"/>
      <c r="X4" s="60"/>
      <c r="Y4" s="60"/>
      <c r="Z4" s="60"/>
      <c r="AA4" s="60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2:27" ht="27" customHeight="1">
      <c r="B6" s="4" t="s">
        <v>12</v>
      </c>
      <c r="C6" s="16"/>
      <c r="D6" s="16"/>
      <c r="E6" s="16"/>
      <c r="F6" s="28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130"/>
    </row>
    <row r="7" spans="2:27" ht="24" customHeight="1">
      <c r="B7" s="5" t="s">
        <v>11</v>
      </c>
      <c r="C7" s="16"/>
      <c r="D7" s="16"/>
      <c r="E7" s="16"/>
      <c r="F7" s="29"/>
      <c r="G7" s="45" t="s">
        <v>13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52</v>
      </c>
      <c r="C8" s="16"/>
      <c r="D8" s="16"/>
      <c r="E8" s="16"/>
      <c r="F8" s="29"/>
      <c r="G8" s="45" t="s">
        <v>54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56</v>
      </c>
      <c r="V8" s="121"/>
      <c r="W8" s="121"/>
      <c r="X8" s="121"/>
      <c r="Y8" s="121"/>
      <c r="Z8" s="121"/>
      <c r="AA8" s="131"/>
    </row>
    <row r="9" spans="2:27" ht="27" customHeight="1">
      <c r="B9" s="3" t="s">
        <v>4</v>
      </c>
      <c r="C9" s="3"/>
      <c r="D9" s="3"/>
      <c r="E9" s="3"/>
      <c r="F9" s="5" t="s">
        <v>18</v>
      </c>
      <c r="G9" s="16"/>
      <c r="H9" s="16"/>
      <c r="I9" s="16"/>
      <c r="J9" s="28"/>
      <c r="K9" s="44"/>
      <c r="L9" s="45" t="s">
        <v>15</v>
      </c>
      <c r="M9" s="44"/>
      <c r="N9" s="45" t="s">
        <v>19</v>
      </c>
      <c r="O9" s="44"/>
      <c r="P9" s="86" t="s">
        <v>21</v>
      </c>
      <c r="Q9" s="5" t="s">
        <v>23</v>
      </c>
      <c r="R9" s="16"/>
      <c r="S9" s="16"/>
      <c r="T9" s="16"/>
      <c r="U9" s="28"/>
      <c r="V9" s="44"/>
      <c r="W9" s="45" t="s">
        <v>15</v>
      </c>
      <c r="X9" s="44"/>
      <c r="Y9" s="45" t="s">
        <v>19</v>
      </c>
      <c r="Z9" s="44"/>
      <c r="AA9" s="86" t="s">
        <v>21</v>
      </c>
    </row>
    <row r="10" spans="2:27" ht="30.75" customHeight="1">
      <c r="B10" s="6" t="s">
        <v>59</v>
      </c>
      <c r="C10" s="17"/>
      <c r="D10" s="17"/>
      <c r="E10" s="17"/>
      <c r="F10" s="30" t="s">
        <v>60</v>
      </c>
      <c r="G10" s="46"/>
      <c r="H10" s="46"/>
      <c r="I10" s="46"/>
      <c r="J10" s="46"/>
      <c r="K10" s="46"/>
      <c r="L10" s="30" t="s">
        <v>61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31"/>
      <c r="G11" s="47"/>
      <c r="H11" s="47"/>
      <c r="I11" s="47"/>
      <c r="J11" s="47"/>
      <c r="K11" s="61" t="s">
        <v>53</v>
      </c>
      <c r="L11" s="31"/>
      <c r="M11" s="47"/>
      <c r="N11" s="47"/>
      <c r="O11" s="47"/>
      <c r="P11" s="61" t="s">
        <v>53</v>
      </c>
      <c r="Q11" s="94" t="s">
        <v>62</v>
      </c>
      <c r="R11" s="104"/>
      <c r="S11" s="109">
        <f>MIN(ROUNDDOWN(F11,0),ROUNDDOWN(L11,0))</f>
        <v>0</v>
      </c>
      <c r="T11" s="109"/>
      <c r="U11" s="109"/>
      <c r="V11" s="109"/>
      <c r="W11" s="109"/>
      <c r="X11" s="109"/>
      <c r="Y11" s="109"/>
      <c r="Z11" s="109"/>
      <c r="AA11" s="88" t="s">
        <v>53</v>
      </c>
    </row>
    <row r="12" spans="2:27" ht="17.25" customHeight="1">
      <c r="B12" s="7"/>
      <c r="C12" s="18"/>
      <c r="D12" s="18"/>
      <c r="E12" s="18"/>
      <c r="F12" s="32" t="s">
        <v>69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24</v>
      </c>
      <c r="R12" s="11"/>
      <c r="S12" s="110">
        <f>IF(S11&lt;=5,70000*S11,70000*5)</f>
        <v>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28</v>
      </c>
      <c r="G14" s="50"/>
      <c r="H14" s="50"/>
      <c r="I14" s="50"/>
      <c r="J14" s="50"/>
      <c r="K14" s="62"/>
      <c r="L14" s="70"/>
      <c r="M14" s="80" t="s">
        <v>29</v>
      </c>
      <c r="N14" s="80"/>
      <c r="O14" s="80" t="s">
        <v>17</v>
      </c>
      <c r="P14" s="80"/>
      <c r="Q14" s="96" t="s">
        <v>30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72</v>
      </c>
      <c r="C15" s="3"/>
      <c r="D15" s="3"/>
      <c r="E15" s="3"/>
      <c r="F15" s="30" t="s">
        <v>50</v>
      </c>
      <c r="G15" s="51"/>
      <c r="H15" s="51"/>
      <c r="I15" s="51"/>
      <c r="J15" s="51"/>
      <c r="K15" s="63"/>
      <c r="L15" s="46" t="s">
        <v>14</v>
      </c>
      <c r="M15" s="46"/>
      <c r="N15" s="46"/>
      <c r="O15" s="46"/>
      <c r="P15" s="88"/>
      <c r="Q15" s="97" t="s">
        <v>6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35"/>
      <c r="G16" s="52"/>
      <c r="H16" s="52"/>
      <c r="I16" s="52"/>
      <c r="J16" s="52"/>
      <c r="K16" s="64" t="s">
        <v>8</v>
      </c>
      <c r="L16" s="71"/>
      <c r="M16" s="81"/>
      <c r="N16" s="81"/>
      <c r="O16" s="81"/>
      <c r="P16" s="89" t="s">
        <v>49</v>
      </c>
      <c r="Q16" s="98" t="s">
        <v>63</v>
      </c>
      <c r="R16" s="105"/>
      <c r="S16" s="112">
        <f>ROUNDDOWN(F16*L16,1)</f>
        <v>0</v>
      </c>
      <c r="T16" s="112"/>
      <c r="U16" s="112"/>
      <c r="V16" s="112"/>
      <c r="W16" s="112"/>
      <c r="X16" s="112"/>
      <c r="Y16" s="112"/>
      <c r="Z16" s="112"/>
      <c r="AA16" s="133" t="s">
        <v>8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41</v>
      </c>
      <c r="M17" s="46"/>
      <c r="N17" s="46"/>
      <c r="O17" s="46"/>
      <c r="P17" s="88"/>
      <c r="Q17" s="99" t="s">
        <v>31</v>
      </c>
      <c r="R17" s="40"/>
      <c r="S17" s="113"/>
      <c r="T17" s="60"/>
      <c r="U17" s="60"/>
      <c r="V17" s="60"/>
      <c r="W17" s="60"/>
      <c r="X17" s="60"/>
      <c r="Y17" s="60"/>
      <c r="Z17" s="28"/>
      <c r="AA17" s="65" t="s">
        <v>73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40</v>
      </c>
      <c r="M18" s="46"/>
      <c r="N18" s="46"/>
      <c r="O18" s="46"/>
      <c r="P18" s="88"/>
      <c r="Q18" s="99" t="s">
        <v>33</v>
      </c>
      <c r="R18" s="40"/>
      <c r="S18" s="113"/>
      <c r="T18" s="60"/>
      <c r="U18" s="60"/>
      <c r="V18" s="60"/>
      <c r="W18" s="60"/>
      <c r="X18" s="60"/>
      <c r="Y18" s="60"/>
      <c r="Z18" s="28"/>
      <c r="AA18" s="65" t="s">
        <v>27</v>
      </c>
    </row>
    <row r="19" spans="2:27" ht="18" customHeight="1">
      <c r="B19" s="3"/>
      <c r="C19" s="3"/>
      <c r="D19" s="3"/>
      <c r="E19" s="3"/>
      <c r="F19" s="10" t="s">
        <v>34</v>
      </c>
      <c r="G19" s="20"/>
      <c r="H19" s="20"/>
      <c r="I19" s="20"/>
      <c r="J19" s="20"/>
      <c r="K19" s="20"/>
      <c r="L19" s="36" t="s">
        <v>67</v>
      </c>
      <c r="M19" s="20"/>
      <c r="N19" s="20"/>
      <c r="O19" s="20"/>
      <c r="P19" s="26"/>
      <c r="Q19" s="9" t="s">
        <v>35</v>
      </c>
      <c r="R19" s="72"/>
      <c r="S19" s="114" t="e">
        <f>(S17+S18)/S16</f>
        <v>#DIV/0!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36</v>
      </c>
      <c r="R21" s="72"/>
      <c r="S21" s="116" t="e">
        <f>IF(S19&lt;=141000,ROUNDDOWN(IF((F16*L16)&lt;=5,S16*S19/3,5*S19/3),0),ROUNDDOWN(IF((F16*L16)&lt;=5,S16*141000/3,5*141000/3),-3))</f>
        <v>#DIV/0!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7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 t="e">
        <f>S12+S21</f>
        <v>#DIV/0!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64</v>
      </c>
      <c r="C24" s="20"/>
      <c r="D24" s="20"/>
      <c r="E24" s="26"/>
      <c r="F24" s="36" t="s">
        <v>25</v>
      </c>
      <c r="G24" s="20"/>
      <c r="H24" s="20"/>
      <c r="I24" s="20"/>
      <c r="J24" s="20"/>
      <c r="K24" s="20"/>
      <c r="L24" s="30" t="s">
        <v>65</v>
      </c>
      <c r="M24" s="51"/>
      <c r="N24" s="51"/>
      <c r="O24" s="51"/>
      <c r="P24" s="63"/>
      <c r="Q24" s="101" t="s">
        <v>66</v>
      </c>
      <c r="R24" s="107"/>
      <c r="S24" s="107"/>
      <c r="T24" s="120"/>
      <c r="U24" s="123" t="s">
        <v>26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40"/>
      <c r="G25" s="57"/>
      <c r="H25" s="57"/>
      <c r="I25" s="57"/>
      <c r="J25" s="57"/>
      <c r="K25" s="65" t="s">
        <v>8</v>
      </c>
      <c r="L25" s="57"/>
      <c r="M25" s="57"/>
      <c r="N25" s="57"/>
      <c r="O25" s="57"/>
      <c r="P25" s="65" t="s">
        <v>8</v>
      </c>
      <c r="Q25" s="102"/>
      <c r="R25" s="108"/>
      <c r="S25" s="108"/>
      <c r="T25" s="65" t="s">
        <v>8</v>
      </c>
      <c r="U25" s="123" t="e">
        <f>L25/F25*100</f>
        <v>#DIV/0!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38</v>
      </c>
      <c r="C26" s="22"/>
      <c r="D26" s="22"/>
      <c r="E26" s="22"/>
      <c r="F26" s="41" t="s">
        <v>39</v>
      </c>
      <c r="G26" s="58"/>
      <c r="H26" s="58"/>
      <c r="I26" s="58"/>
      <c r="J26" s="58"/>
      <c r="K26" s="66"/>
      <c r="L26" s="73"/>
      <c r="M26" s="80" t="s">
        <v>29</v>
      </c>
      <c r="N26" s="80"/>
      <c r="O26" s="80" t="s">
        <v>17</v>
      </c>
      <c r="P26" s="80"/>
      <c r="Q26" s="42" t="s">
        <v>42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22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44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43</v>
      </c>
      <c r="G29" s="59"/>
      <c r="H29" s="59"/>
      <c r="I29" s="59"/>
      <c r="J29" s="59"/>
      <c r="K29" s="69"/>
      <c r="L29" s="76"/>
      <c r="M29" s="80" t="s">
        <v>46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58</v>
      </c>
      <c r="C30" s="22"/>
      <c r="D30" s="22"/>
      <c r="E30" s="22"/>
      <c r="F30" s="41" t="s">
        <v>48</v>
      </c>
      <c r="G30" s="58"/>
      <c r="H30" s="58"/>
      <c r="I30" s="58"/>
      <c r="J30" s="58"/>
      <c r="K30" s="66"/>
      <c r="L30" s="7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38"/>
    </row>
    <row r="31" spans="2:27" ht="21" customHeight="1">
      <c r="B31" s="13"/>
      <c r="C31" s="23"/>
      <c r="D31" s="23"/>
      <c r="E31" s="23"/>
      <c r="F31" s="42" t="s">
        <v>51</v>
      </c>
      <c r="G31" s="59"/>
      <c r="H31" s="59"/>
      <c r="I31" s="59"/>
      <c r="J31" s="59"/>
      <c r="K31" s="69"/>
      <c r="L31" s="7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136"/>
    </row>
    <row r="32" spans="2:27" ht="21" customHeight="1">
      <c r="B32" s="13"/>
      <c r="C32" s="23"/>
      <c r="D32" s="23"/>
      <c r="E32" s="23"/>
      <c r="F32" s="42" t="s">
        <v>32</v>
      </c>
      <c r="G32" s="59"/>
      <c r="H32" s="59"/>
      <c r="I32" s="59"/>
      <c r="J32" s="59"/>
      <c r="K32" s="69"/>
      <c r="L32" s="7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93"/>
    </row>
    <row r="33" spans="2:27" ht="17.25" customHeight="1">
      <c r="B33" s="13"/>
      <c r="C33" s="23"/>
      <c r="D33" s="23"/>
      <c r="E33" s="23"/>
      <c r="F33" s="12" t="s">
        <v>1</v>
      </c>
      <c r="G33" s="22"/>
      <c r="H33" s="22"/>
      <c r="I33" s="22"/>
      <c r="J33" s="22"/>
      <c r="K33" s="67"/>
      <c r="L33" s="75" t="s">
        <v>5</v>
      </c>
      <c r="M33" s="83"/>
      <c r="N33" s="83"/>
      <c r="O33" s="83"/>
      <c r="P33" s="92"/>
      <c r="Q33" s="43" t="s">
        <v>45</v>
      </c>
      <c r="R33" s="43"/>
      <c r="S33" s="43"/>
      <c r="T33" s="43"/>
      <c r="U33" s="43"/>
      <c r="V33" s="43" t="s">
        <v>57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78"/>
      <c r="M34" s="85"/>
      <c r="N34" s="85"/>
      <c r="O34" s="85"/>
      <c r="P34" s="9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21" customHeight="1">
      <c r="B35" s="15" t="s">
        <v>55</v>
      </c>
      <c r="C35" s="25"/>
      <c r="D35" s="25"/>
      <c r="E35" s="25"/>
      <c r="F35" s="43" t="s">
        <v>70</v>
      </c>
      <c r="G35" s="43"/>
      <c r="H35" s="43"/>
      <c r="I35" s="43"/>
      <c r="J35" s="43"/>
      <c r="K35" s="43"/>
      <c r="L35" s="79" t="s">
        <v>68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28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view="pageBreakPreview" topLeftCell="A7" zoomScaleNormal="145" zoomScaleSheetLayoutView="100" workbookViewId="0">
      <selection activeCell="AD10" sqref="AD10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6.5" customHeight="1">
      <c r="B1" s="1" t="s">
        <v>3</v>
      </c>
    </row>
    <row r="2" spans="2:27" ht="14.25" customHeight="1">
      <c r="B2" s="2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0</v>
      </c>
      <c r="C4" s="3"/>
      <c r="D4" s="3"/>
      <c r="E4" s="3"/>
      <c r="F4" s="3" t="s">
        <v>5</v>
      </c>
      <c r="G4" s="3"/>
      <c r="H4" s="3"/>
      <c r="I4" s="3"/>
      <c r="J4" s="147" t="s">
        <v>74</v>
      </c>
      <c r="K4" s="147"/>
      <c r="L4" s="147"/>
      <c r="M4" s="147"/>
      <c r="N4" s="147"/>
      <c r="O4" s="147"/>
      <c r="P4" s="147"/>
      <c r="Q4" s="3" t="s">
        <v>9</v>
      </c>
      <c r="R4" s="3"/>
      <c r="S4" s="3"/>
      <c r="T4" s="3"/>
      <c r="U4" s="147" t="s">
        <v>75</v>
      </c>
      <c r="V4" s="147"/>
      <c r="W4" s="147"/>
      <c r="X4" s="147"/>
      <c r="Y4" s="147"/>
      <c r="Z4" s="147"/>
      <c r="AA4" s="147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147" t="s">
        <v>76</v>
      </c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2:27" ht="27" customHeight="1">
      <c r="B6" s="4" t="s">
        <v>12</v>
      </c>
      <c r="C6" s="16"/>
      <c r="D6" s="16"/>
      <c r="E6" s="16"/>
      <c r="F6" s="139" t="s">
        <v>76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61"/>
    </row>
    <row r="7" spans="2:27" ht="24" customHeight="1">
      <c r="B7" s="5" t="s">
        <v>11</v>
      </c>
      <c r="C7" s="16"/>
      <c r="D7" s="16"/>
      <c r="E7" s="16"/>
      <c r="F7" s="29"/>
      <c r="G7" s="45" t="s">
        <v>13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52</v>
      </c>
      <c r="C8" s="16"/>
      <c r="D8" s="16"/>
      <c r="E8" s="16"/>
      <c r="F8" s="29"/>
      <c r="G8" s="45" t="s">
        <v>54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56</v>
      </c>
      <c r="V8" s="121"/>
      <c r="W8" s="121"/>
      <c r="X8" s="121"/>
      <c r="Y8" s="121"/>
      <c r="Z8" s="121"/>
      <c r="AA8" s="131"/>
    </row>
    <row r="9" spans="2:27" ht="27" customHeight="1">
      <c r="B9" s="3" t="s">
        <v>4</v>
      </c>
      <c r="C9" s="3"/>
      <c r="D9" s="3"/>
      <c r="E9" s="3"/>
      <c r="F9" s="5" t="s">
        <v>18</v>
      </c>
      <c r="G9" s="16"/>
      <c r="H9" s="16"/>
      <c r="I9" s="16"/>
      <c r="J9" s="139">
        <v>2026</v>
      </c>
      <c r="K9" s="143"/>
      <c r="L9" s="45" t="s">
        <v>15</v>
      </c>
      <c r="M9" s="143">
        <v>6</v>
      </c>
      <c r="N9" s="45" t="s">
        <v>19</v>
      </c>
      <c r="O9" s="143">
        <v>1</v>
      </c>
      <c r="P9" s="86" t="s">
        <v>21</v>
      </c>
      <c r="Q9" s="5" t="s">
        <v>23</v>
      </c>
      <c r="R9" s="16"/>
      <c r="S9" s="16"/>
      <c r="T9" s="16"/>
      <c r="U9" s="139">
        <v>2026</v>
      </c>
      <c r="V9" s="143"/>
      <c r="W9" s="45" t="s">
        <v>15</v>
      </c>
      <c r="X9" s="143">
        <v>6</v>
      </c>
      <c r="Y9" s="45" t="s">
        <v>19</v>
      </c>
      <c r="Z9" s="143">
        <v>20</v>
      </c>
      <c r="AA9" s="86" t="s">
        <v>21</v>
      </c>
    </row>
    <row r="10" spans="2:27" ht="30.75" customHeight="1">
      <c r="B10" s="6" t="s">
        <v>59</v>
      </c>
      <c r="C10" s="17"/>
      <c r="D10" s="17"/>
      <c r="E10" s="17"/>
      <c r="F10" s="30" t="s">
        <v>60</v>
      </c>
      <c r="G10" s="46"/>
      <c r="H10" s="46"/>
      <c r="I10" s="46"/>
      <c r="J10" s="46"/>
      <c r="K10" s="46"/>
      <c r="L10" s="30" t="s">
        <v>61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140">
        <v>5.5</v>
      </c>
      <c r="G11" s="144"/>
      <c r="H11" s="144"/>
      <c r="I11" s="144"/>
      <c r="J11" s="144"/>
      <c r="K11" s="61" t="s">
        <v>53</v>
      </c>
      <c r="L11" s="140">
        <v>7.5</v>
      </c>
      <c r="M11" s="144"/>
      <c r="N11" s="144"/>
      <c r="O11" s="144"/>
      <c r="P11" s="61" t="s">
        <v>53</v>
      </c>
      <c r="Q11" s="94" t="s">
        <v>62</v>
      </c>
      <c r="R11" s="104"/>
      <c r="S11" s="109">
        <f>MIN(ROUNDDOWN(F11,0),ROUNDDOWN(L11,0))</f>
        <v>5</v>
      </c>
      <c r="T11" s="109"/>
      <c r="U11" s="109"/>
      <c r="V11" s="109"/>
      <c r="W11" s="109"/>
      <c r="X11" s="109"/>
      <c r="Y11" s="109"/>
      <c r="Z11" s="109"/>
      <c r="AA11" s="88" t="s">
        <v>53</v>
      </c>
    </row>
    <row r="12" spans="2:27" ht="17.25" customHeight="1">
      <c r="B12" s="7"/>
      <c r="C12" s="18"/>
      <c r="D12" s="18"/>
      <c r="E12" s="18"/>
      <c r="F12" s="32" t="s">
        <v>69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24</v>
      </c>
      <c r="R12" s="11"/>
      <c r="S12" s="110">
        <f>IF(S11&lt;=5,70000*S11,70000*5)</f>
        <v>350000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28</v>
      </c>
      <c r="G14" s="50"/>
      <c r="H14" s="50"/>
      <c r="I14" s="50"/>
      <c r="J14" s="50"/>
      <c r="K14" s="62"/>
      <c r="L14" s="70"/>
      <c r="M14" s="80" t="s">
        <v>29</v>
      </c>
      <c r="N14" s="80"/>
      <c r="O14" s="80" t="s">
        <v>17</v>
      </c>
      <c r="P14" s="80"/>
      <c r="Q14" s="96" t="s">
        <v>30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72</v>
      </c>
      <c r="C15" s="3"/>
      <c r="D15" s="3"/>
      <c r="E15" s="3"/>
      <c r="F15" s="30" t="s">
        <v>50</v>
      </c>
      <c r="G15" s="51"/>
      <c r="H15" s="51"/>
      <c r="I15" s="51"/>
      <c r="J15" s="51"/>
      <c r="K15" s="63"/>
      <c r="L15" s="46" t="s">
        <v>14</v>
      </c>
      <c r="M15" s="46"/>
      <c r="N15" s="46"/>
      <c r="O15" s="46"/>
      <c r="P15" s="88"/>
      <c r="Q15" s="97" t="s">
        <v>6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141">
        <v>6</v>
      </c>
      <c r="G16" s="145"/>
      <c r="H16" s="145"/>
      <c r="I16" s="145"/>
      <c r="J16" s="145"/>
      <c r="K16" s="64" t="s">
        <v>8</v>
      </c>
      <c r="L16" s="148">
        <v>1</v>
      </c>
      <c r="M16" s="152"/>
      <c r="N16" s="152"/>
      <c r="O16" s="152"/>
      <c r="P16" s="89" t="s">
        <v>49</v>
      </c>
      <c r="Q16" s="98" t="s">
        <v>63</v>
      </c>
      <c r="R16" s="105"/>
      <c r="S16" s="112">
        <f>ROUNDDOWN(F16*L16,1)</f>
        <v>6</v>
      </c>
      <c r="T16" s="112"/>
      <c r="U16" s="112"/>
      <c r="V16" s="112"/>
      <c r="W16" s="112"/>
      <c r="X16" s="112"/>
      <c r="Y16" s="112"/>
      <c r="Z16" s="112"/>
      <c r="AA16" s="133" t="s">
        <v>8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41</v>
      </c>
      <c r="M17" s="46"/>
      <c r="N17" s="46"/>
      <c r="O17" s="46"/>
      <c r="P17" s="88"/>
      <c r="Q17" s="99" t="s">
        <v>31</v>
      </c>
      <c r="R17" s="40"/>
      <c r="S17" s="160">
        <v>1568636</v>
      </c>
      <c r="T17" s="147"/>
      <c r="U17" s="147"/>
      <c r="V17" s="147"/>
      <c r="W17" s="147"/>
      <c r="X17" s="147"/>
      <c r="Y17" s="147"/>
      <c r="Z17" s="139"/>
      <c r="AA17" s="65" t="s">
        <v>27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40</v>
      </c>
      <c r="M18" s="46"/>
      <c r="N18" s="46"/>
      <c r="O18" s="46"/>
      <c r="P18" s="88"/>
      <c r="Q18" s="99" t="s">
        <v>33</v>
      </c>
      <c r="R18" s="40"/>
      <c r="S18" s="160">
        <v>220000</v>
      </c>
      <c r="T18" s="147"/>
      <c r="U18" s="147"/>
      <c r="V18" s="147"/>
      <c r="W18" s="147"/>
      <c r="X18" s="147"/>
      <c r="Y18" s="147"/>
      <c r="Z18" s="139"/>
      <c r="AA18" s="65" t="s">
        <v>27</v>
      </c>
    </row>
    <row r="19" spans="2:27" ht="18" customHeight="1">
      <c r="B19" s="3"/>
      <c r="C19" s="3"/>
      <c r="D19" s="3"/>
      <c r="E19" s="3"/>
      <c r="F19" s="10" t="s">
        <v>34</v>
      </c>
      <c r="G19" s="20"/>
      <c r="H19" s="20"/>
      <c r="I19" s="20"/>
      <c r="J19" s="20"/>
      <c r="K19" s="20"/>
      <c r="L19" s="10" t="s">
        <v>67</v>
      </c>
      <c r="M19" s="20"/>
      <c r="N19" s="20"/>
      <c r="O19" s="20"/>
      <c r="P19" s="26"/>
      <c r="Q19" s="9" t="s">
        <v>35</v>
      </c>
      <c r="R19" s="72"/>
      <c r="S19" s="114">
        <f>(S17+S18)/S16</f>
        <v>298106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36</v>
      </c>
      <c r="R21" s="72"/>
      <c r="S21" s="116">
        <f>IF(S19&lt;=141000,ROUNDDOWN(IF((F16*L16)&lt;=5,S16*S19/3,5*S19/3),0),ROUNDDOWN(IF((F16*L16)&lt;=5,S16*141000/3,5*141000/3),-3))</f>
        <v>235000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5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>
        <f>S12+S21</f>
        <v>585000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64</v>
      </c>
      <c r="C24" s="20"/>
      <c r="D24" s="20"/>
      <c r="E24" s="26"/>
      <c r="F24" s="36" t="s">
        <v>25</v>
      </c>
      <c r="G24" s="20"/>
      <c r="H24" s="20"/>
      <c r="I24" s="20"/>
      <c r="J24" s="20"/>
      <c r="K24" s="20"/>
      <c r="L24" s="30" t="s">
        <v>65</v>
      </c>
      <c r="M24" s="51"/>
      <c r="N24" s="51"/>
      <c r="O24" s="51"/>
      <c r="P24" s="63"/>
      <c r="Q24" s="101" t="s">
        <v>66</v>
      </c>
      <c r="R24" s="107"/>
      <c r="S24" s="107"/>
      <c r="T24" s="120"/>
      <c r="U24" s="123" t="s">
        <v>26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142">
        <v>10</v>
      </c>
      <c r="G25" s="146"/>
      <c r="H25" s="146"/>
      <c r="I25" s="146"/>
      <c r="J25" s="146"/>
      <c r="K25" s="65" t="s">
        <v>8</v>
      </c>
      <c r="L25" s="146">
        <v>7</v>
      </c>
      <c r="M25" s="146"/>
      <c r="N25" s="146"/>
      <c r="O25" s="146"/>
      <c r="P25" s="65" t="s">
        <v>8</v>
      </c>
      <c r="Q25" s="157">
        <v>3</v>
      </c>
      <c r="R25" s="159"/>
      <c r="S25" s="159"/>
      <c r="T25" s="65" t="s">
        <v>8</v>
      </c>
      <c r="U25" s="123">
        <f>L25/F25*100</f>
        <v>70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38</v>
      </c>
      <c r="C26" s="22"/>
      <c r="D26" s="22"/>
      <c r="E26" s="22"/>
      <c r="F26" s="41" t="s">
        <v>39</v>
      </c>
      <c r="G26" s="58"/>
      <c r="H26" s="58"/>
      <c r="I26" s="58"/>
      <c r="J26" s="58"/>
      <c r="K26" s="66"/>
      <c r="L26" s="73"/>
      <c r="M26" s="80" t="s">
        <v>29</v>
      </c>
      <c r="N26" s="80"/>
      <c r="O26" s="80" t="s">
        <v>17</v>
      </c>
      <c r="P26" s="80"/>
      <c r="Q26" s="42" t="s">
        <v>42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22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44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43</v>
      </c>
      <c r="G29" s="59"/>
      <c r="H29" s="59"/>
      <c r="I29" s="59"/>
      <c r="J29" s="59"/>
      <c r="K29" s="69"/>
      <c r="L29" s="76"/>
      <c r="M29" s="80" t="s">
        <v>46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58</v>
      </c>
      <c r="C30" s="22"/>
      <c r="D30" s="22"/>
      <c r="E30" s="22"/>
      <c r="F30" s="41" t="s">
        <v>48</v>
      </c>
      <c r="G30" s="58"/>
      <c r="H30" s="58"/>
      <c r="I30" s="58"/>
      <c r="J30" s="58"/>
      <c r="K30" s="66"/>
      <c r="L30" s="149" t="s">
        <v>77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62"/>
    </row>
    <row r="31" spans="2:27" ht="21" customHeight="1">
      <c r="B31" s="13"/>
      <c r="C31" s="23"/>
      <c r="D31" s="23"/>
      <c r="E31" s="23"/>
      <c r="F31" s="42" t="s">
        <v>51</v>
      </c>
      <c r="G31" s="59"/>
      <c r="H31" s="59"/>
      <c r="I31" s="59"/>
      <c r="J31" s="59"/>
      <c r="K31" s="69"/>
      <c r="L31" s="150" t="s">
        <v>78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63"/>
    </row>
    <row r="32" spans="2:27" ht="21" customHeight="1">
      <c r="B32" s="13"/>
      <c r="C32" s="23"/>
      <c r="D32" s="23"/>
      <c r="E32" s="23"/>
      <c r="F32" s="42" t="s">
        <v>32</v>
      </c>
      <c r="G32" s="59"/>
      <c r="H32" s="59"/>
      <c r="I32" s="59"/>
      <c r="J32" s="59"/>
      <c r="K32" s="69"/>
      <c r="L32" s="151" t="s">
        <v>79</v>
      </c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17.25" customHeight="1">
      <c r="B33" s="13"/>
      <c r="C33" s="23"/>
      <c r="D33" s="23"/>
      <c r="E33" s="23"/>
      <c r="F33" s="12" t="s">
        <v>1</v>
      </c>
      <c r="G33" s="22"/>
      <c r="H33" s="22"/>
      <c r="I33" s="22"/>
      <c r="J33" s="22"/>
      <c r="K33" s="67"/>
      <c r="L33" s="75" t="s">
        <v>5</v>
      </c>
      <c r="M33" s="83"/>
      <c r="N33" s="83"/>
      <c r="O33" s="83"/>
      <c r="P33" s="92"/>
      <c r="Q33" s="43" t="s">
        <v>45</v>
      </c>
      <c r="R33" s="43"/>
      <c r="S33" s="43"/>
      <c r="T33" s="43"/>
      <c r="U33" s="43"/>
      <c r="V33" s="43" t="s">
        <v>57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151" t="s">
        <v>80</v>
      </c>
      <c r="M34" s="155"/>
      <c r="N34" s="155"/>
      <c r="O34" s="155"/>
      <c r="P34" s="156"/>
      <c r="Q34" s="158" t="s">
        <v>81</v>
      </c>
      <c r="R34" s="158"/>
      <c r="S34" s="158"/>
      <c r="T34" s="158"/>
      <c r="U34" s="158"/>
      <c r="V34" s="158" t="s">
        <v>82</v>
      </c>
      <c r="W34" s="158"/>
      <c r="X34" s="158"/>
      <c r="Y34" s="158"/>
      <c r="Z34" s="158"/>
      <c r="AA34" s="158"/>
    </row>
    <row r="35" spans="2:27" ht="21" customHeight="1">
      <c r="B35" s="15" t="s">
        <v>55</v>
      </c>
      <c r="C35" s="25"/>
      <c r="D35" s="25"/>
      <c r="E35" s="25"/>
      <c r="F35" s="43" t="s">
        <v>70</v>
      </c>
      <c r="G35" s="43"/>
      <c r="H35" s="43"/>
      <c r="I35" s="43"/>
      <c r="J35" s="43"/>
      <c r="K35" s="43"/>
      <c r="L35" s="79" t="s">
        <v>68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72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2025-10-02T05:56:32Z</cp:lastPrinted>
  <dcterms:created xsi:type="dcterms:W3CDTF">2024-03-01T02:52:50Z</dcterms:created>
  <dcterms:modified xsi:type="dcterms:W3CDTF">2026-04-17T07:51:08Z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2026-04-17T07:51:08Z</vt:filetime>
  </property>
</Properties>
</file>