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４．政策\４．指定管理者\指定管理者　評価・モニタリング\H31年度　指定管理評価\評価シート\２次評価済シート\"/>
    </mc:Choice>
  </mc:AlternateContent>
  <bookViews>
    <workbookView xWindow="0" yWindow="0" windowWidth="20490" windowHeight="7530" activeTab="1"/>
  </bookViews>
  <sheets>
    <sheet name="評価シート（指定概要）" sheetId="10" r:id="rId1"/>
    <sheet name="評価ｼｰﾄ（評価結果）" sheetId="9" r:id="rId2"/>
    <sheet name="Sheet1" sheetId="11" r:id="rId3"/>
  </sheets>
  <definedNames>
    <definedName name="_xlnm.Print_Area" localSheetId="1">'評価ｼｰﾄ（評価結果）'!$B$1:$AQ$78</definedName>
    <definedName name="_xlnm.Print_Titles" localSheetId="1">'評価ｼｰﾄ（評価結果）'!$2:$9</definedName>
  </definedNames>
  <calcPr calcId="162913"/>
</workbook>
</file>

<file path=xl/calcChain.xml><?xml version="1.0" encoding="utf-8"?>
<calcChain xmlns="http://schemas.openxmlformats.org/spreadsheetml/2006/main">
  <c r="M65" i="9" l="1"/>
  <c r="N65" i="9" s="1"/>
  <c r="M64" i="9"/>
  <c r="N64" i="9" s="1"/>
  <c r="M63" i="9"/>
  <c r="N63" i="9" s="1"/>
  <c r="M62" i="9"/>
  <c r="N62" i="9" s="1"/>
  <c r="M61" i="9"/>
  <c r="N61" i="9" s="1"/>
  <c r="M60" i="9"/>
  <c r="N60" i="9" s="1"/>
  <c r="M59" i="9"/>
  <c r="N58" i="9"/>
  <c r="M55" i="9"/>
  <c r="N55" i="9" s="1"/>
  <c r="M54" i="9"/>
  <c r="N54" i="9" s="1"/>
  <c r="M53" i="9"/>
  <c r="N53" i="9" s="1"/>
  <c r="M52" i="9"/>
  <c r="N51" i="9" s="1"/>
  <c r="M47" i="9"/>
  <c r="N47" i="9" s="1"/>
  <c r="M46" i="9"/>
  <c r="N44" i="9" s="1"/>
  <c r="M45" i="9"/>
  <c r="N45" i="9" s="1"/>
  <c r="M41" i="9"/>
  <c r="N41" i="9" s="1"/>
  <c r="M40" i="9"/>
  <c r="N39" i="9" s="1"/>
  <c r="M36" i="9"/>
  <c r="N36" i="9" s="1"/>
  <c r="M35" i="9"/>
  <c r="N35" i="9" s="1"/>
  <c r="N34" i="9"/>
  <c r="M30" i="9"/>
  <c r="N30" i="9" s="1"/>
  <c r="M29" i="9"/>
  <c r="N29" i="9" s="1"/>
  <c r="M28" i="9"/>
  <c r="N28" i="9" s="1"/>
  <c r="M27" i="9"/>
  <c r="N27" i="9" s="1"/>
  <c r="M26" i="9"/>
  <c r="N26" i="9" s="1"/>
  <c r="M22" i="9"/>
  <c r="N22" i="9" s="1"/>
  <c r="M21" i="9"/>
  <c r="M17" i="9"/>
  <c r="M16" i="9"/>
  <c r="N16" i="9" s="1"/>
  <c r="M15" i="9"/>
  <c r="M14" i="9"/>
  <c r="N14" i="9" s="1"/>
  <c r="M13" i="9"/>
  <c r="M12" i="9"/>
  <c r="AB65" i="9"/>
  <c r="AC65" i="9" s="1"/>
  <c r="AB64" i="9"/>
  <c r="AC64" i="9" s="1"/>
  <c r="AB63" i="9"/>
  <c r="AC63" i="9" s="1"/>
  <c r="AB62" i="9"/>
  <c r="AC62" i="9" s="1"/>
  <c r="AB61" i="9"/>
  <c r="AC61" i="9" s="1"/>
  <c r="AB60" i="9"/>
  <c r="AC60" i="9" s="1"/>
  <c r="AB59" i="9"/>
  <c r="AC59" i="9" s="1"/>
  <c r="AB55" i="9"/>
  <c r="AC55" i="9" s="1"/>
  <c r="AB54" i="9"/>
  <c r="AC54" i="9" s="1"/>
  <c r="AB53" i="9"/>
  <c r="AC53" i="9" s="1"/>
  <c r="AB52" i="9"/>
  <c r="AB47" i="9"/>
  <c r="AC47" i="9" s="1"/>
  <c r="AB46" i="9"/>
  <c r="AC46" i="9" s="1"/>
  <c r="AB45" i="9"/>
  <c r="AC45" i="9" s="1"/>
  <c r="AB41" i="9"/>
  <c r="AC41" i="9" s="1"/>
  <c r="AB40" i="9"/>
  <c r="AC40" i="9" s="1"/>
  <c r="AB36" i="9"/>
  <c r="AC36" i="9" s="1"/>
  <c r="AB35" i="9"/>
  <c r="AC34" i="9" s="1"/>
  <c r="AB30" i="9"/>
  <c r="AC30" i="9" s="1"/>
  <c r="AB29" i="9"/>
  <c r="AC29" i="9" s="1"/>
  <c r="AB28" i="9"/>
  <c r="AC28" i="9" s="1"/>
  <c r="AB27" i="9"/>
  <c r="AB26" i="9"/>
  <c r="AC26" i="9" s="1"/>
  <c r="AB22" i="9"/>
  <c r="AC22" i="9" s="1"/>
  <c r="AB21" i="9"/>
  <c r="AB17" i="9"/>
  <c r="AB16" i="9"/>
  <c r="AC16" i="9" s="1"/>
  <c r="AB15" i="9"/>
  <c r="AB14" i="9"/>
  <c r="AC14" i="9" s="1"/>
  <c r="AB13" i="9"/>
  <c r="AC12" i="9"/>
  <c r="AB12" i="9"/>
  <c r="AC10" i="9" l="1"/>
  <c r="N20" i="9"/>
  <c r="N11" i="9"/>
  <c r="AC20" i="9"/>
  <c r="AC69" i="9"/>
  <c r="AC33" i="9"/>
  <c r="AC39" i="9"/>
  <c r="AB39" i="9" s="1"/>
  <c r="Z39" i="9" s="1"/>
  <c r="N12" i="9"/>
  <c r="M11" i="9" s="1"/>
  <c r="M34" i="9"/>
  <c r="N10" i="9"/>
  <c r="N25" i="9"/>
  <c r="M25" i="9" s="1"/>
  <c r="N50" i="9"/>
  <c r="AC51" i="9"/>
  <c r="AC44" i="9"/>
  <c r="AB44" i="9" s="1"/>
  <c r="Z44" i="9" s="1"/>
  <c r="AC25" i="9"/>
  <c r="N59" i="9"/>
  <c r="M58" i="9" s="1"/>
  <c r="N52" i="9"/>
  <c r="N46" i="9"/>
  <c r="M44" i="9" s="1"/>
  <c r="N40" i="9"/>
  <c r="M39" i="9" s="1"/>
  <c r="N21" i="9"/>
  <c r="M20" i="9" s="1"/>
  <c r="AC58" i="9"/>
  <c r="AB58" i="9" s="1"/>
  <c r="Z58" i="9" s="1"/>
  <c r="AC50" i="9"/>
  <c r="AC52" i="9"/>
  <c r="AC35" i="9"/>
  <c r="AC27" i="9"/>
  <c r="AC21" i="9"/>
  <c r="AB20" i="9" s="1"/>
  <c r="Z20" i="9" s="1"/>
  <c r="AC11" i="9"/>
  <c r="AB11" i="9" s="1"/>
  <c r="Z11" i="9" s="1"/>
  <c r="AB10" i="9" l="1"/>
  <c r="Z10" i="9" s="1"/>
  <c r="AB51" i="9"/>
  <c r="Z51" i="9" s="1"/>
  <c r="AB69" i="9"/>
  <c r="Z69" i="9" s="1"/>
  <c r="AB33" i="9"/>
  <c r="Z33" i="9" s="1"/>
  <c r="M10" i="9"/>
  <c r="K10" i="9" s="1"/>
  <c r="M50" i="9"/>
  <c r="AB25" i="9"/>
  <c r="Z25" i="9" s="1"/>
  <c r="M51" i="9"/>
  <c r="AB50" i="9"/>
  <c r="Z50" i="9" s="1"/>
  <c r="AB34" i="9"/>
  <c r="Z34" i="9" s="1"/>
  <c r="K34" i="9" l="1"/>
  <c r="N69" i="9" l="1"/>
  <c r="M69" i="9" s="1"/>
  <c r="N33" i="9"/>
  <c r="K11" i="9"/>
  <c r="M33" i="9" l="1"/>
  <c r="K39" i="9" l="1"/>
  <c r="K58" i="9"/>
  <c r="K25" i="9"/>
  <c r="K44" i="9" l="1"/>
  <c r="K69" i="9"/>
  <c r="K50" i="9"/>
  <c r="K20" i="9"/>
  <c r="K51" i="9"/>
  <c r="K33" i="9"/>
</calcChain>
</file>

<file path=xl/sharedStrings.xml><?xml version="1.0" encoding="utf-8"?>
<sst xmlns="http://schemas.openxmlformats.org/spreadsheetml/2006/main" count="366" uniqueCount="207">
  <si>
    <t>設置目的</t>
    <rPh sb="0" eb="2">
      <t>セッチ</t>
    </rPh>
    <rPh sb="2" eb="4">
      <t>モクテキ</t>
    </rPh>
    <phoneticPr fontId="1"/>
  </si>
  <si>
    <t>所 在 地</t>
    <rPh sb="0" eb="1">
      <t>トコロ</t>
    </rPh>
    <rPh sb="2" eb="3">
      <t>ザイ</t>
    </rPh>
    <rPh sb="4" eb="5">
      <t>チ</t>
    </rPh>
    <phoneticPr fontId="1"/>
  </si>
  <si>
    <t>指定管理者</t>
    <rPh sb="0" eb="2">
      <t>シテイ</t>
    </rPh>
    <rPh sb="2" eb="5">
      <t>カンリシャ</t>
    </rPh>
    <phoneticPr fontId="1"/>
  </si>
  <si>
    <t>施設概要</t>
    <rPh sb="0" eb="2">
      <t>シセツ</t>
    </rPh>
    <rPh sb="2" eb="4">
      <t>ガイヨウ</t>
    </rPh>
    <phoneticPr fontId="1"/>
  </si>
  <si>
    <t>名　　 称</t>
    <rPh sb="0" eb="1">
      <t>ナ</t>
    </rPh>
    <rPh sb="4" eb="5">
      <t>ショウ</t>
    </rPh>
    <phoneticPr fontId="1"/>
  </si>
  <si>
    <t>指定管理業務の内容</t>
    <rPh sb="0" eb="2">
      <t>シテイ</t>
    </rPh>
    <rPh sb="2" eb="4">
      <t>カンリ</t>
    </rPh>
    <rPh sb="4" eb="6">
      <t>ギョウム</t>
    </rPh>
    <rPh sb="7" eb="9">
      <t>ナイヨウ</t>
    </rPh>
    <phoneticPr fontId="1"/>
  </si>
  <si>
    <t>評価対象期間</t>
    <rPh sb="0" eb="2">
      <t>ヒョウカ</t>
    </rPh>
    <rPh sb="2" eb="4">
      <t>タイショウ</t>
    </rPh>
    <rPh sb="4" eb="6">
      <t>キカン</t>
    </rPh>
    <phoneticPr fontId="1"/>
  </si>
  <si>
    <t>指定期間</t>
    <rPh sb="0" eb="2">
      <t>シテイ</t>
    </rPh>
    <rPh sb="2" eb="4">
      <t>キカン</t>
    </rPh>
    <phoneticPr fontId="1"/>
  </si>
  <si>
    <t>　※　指定管理の業務内容を明確に記入してください。</t>
    <rPh sb="3" eb="5">
      <t>シテイ</t>
    </rPh>
    <rPh sb="5" eb="7">
      <t>カンリ</t>
    </rPh>
    <rPh sb="8" eb="10">
      <t>ギョウム</t>
    </rPh>
    <rPh sb="10" eb="12">
      <t>ナイヨウ</t>
    </rPh>
    <rPh sb="13" eb="15">
      <t>メイカク</t>
    </rPh>
    <rPh sb="16" eb="18">
      <t>キニュウ</t>
    </rPh>
    <phoneticPr fontId="1"/>
  </si>
  <si>
    <t>所　　管　　課</t>
    <rPh sb="0" eb="1">
      <t>トコロ</t>
    </rPh>
    <rPh sb="3" eb="4">
      <t>カン</t>
    </rPh>
    <rPh sb="6" eb="7">
      <t>カ</t>
    </rPh>
    <phoneticPr fontId="1"/>
  </si>
  <si>
    <t>評価項目及び評価のポイント</t>
    <rPh sb="0" eb="2">
      <t>ヒョウカ</t>
    </rPh>
    <rPh sb="2" eb="4">
      <t>コウモク</t>
    </rPh>
    <rPh sb="4" eb="5">
      <t>オヨ</t>
    </rPh>
    <rPh sb="6" eb="8">
      <t>ヒョウカ</t>
    </rPh>
    <phoneticPr fontId="1"/>
  </si>
  <si>
    <t>① 施設の目的に則って、有効に活用（利用）されていたか。</t>
    <phoneticPr fontId="1"/>
  </si>
  <si>
    <t>３　公の施設に相応しい適正な管理運営に関する取組み【適正性】</t>
    <phoneticPr fontId="1"/>
  </si>
  <si>
    <t>評価ランク</t>
    <rPh sb="0" eb="2">
      <t>ヒョウカ</t>
    </rPh>
    <phoneticPr fontId="1"/>
  </si>
  <si>
    <t>総　　合　　評　　価</t>
    <rPh sb="0" eb="1">
      <t>ソウ</t>
    </rPh>
    <rPh sb="3" eb="4">
      <t>ア</t>
    </rPh>
    <rPh sb="6" eb="7">
      <t>ヒョウ</t>
    </rPh>
    <rPh sb="9" eb="10">
      <t>アタイ</t>
    </rPh>
    <phoneticPr fontId="1"/>
  </si>
  <si>
    <t>評価レベル・評価のポイント</t>
    <rPh sb="0" eb="2">
      <t>ヒョウカ</t>
    </rPh>
    <rPh sb="6" eb="8">
      <t>ヒョウカ</t>
    </rPh>
    <phoneticPr fontId="1"/>
  </si>
  <si>
    <t>（1-1） 施設の設置目的である事業運営の達成</t>
    <rPh sb="6" eb="8">
      <t>シセツ</t>
    </rPh>
    <rPh sb="9" eb="11">
      <t>セッチ</t>
    </rPh>
    <rPh sb="11" eb="13">
      <t>モクテキ</t>
    </rPh>
    <rPh sb="16" eb="18">
      <t>ジギョウ</t>
    </rPh>
    <rPh sb="18" eb="20">
      <t>ウンエイ</t>
    </rPh>
    <rPh sb="21" eb="23">
      <t>タッセイ</t>
    </rPh>
    <phoneticPr fontId="1"/>
  </si>
  <si>
    <t>(1-2) 施設の利用状況及び事業への参加状況</t>
    <phoneticPr fontId="1"/>
  </si>
  <si>
    <t>（1-3） 利用者の満足度</t>
    <phoneticPr fontId="1"/>
  </si>
  <si>
    <t>２　効率性の向上に関する取組み
         　【効率性】</t>
    <phoneticPr fontId="1"/>
  </si>
  <si>
    <t>(2-1) 経費の節減</t>
    <phoneticPr fontId="1"/>
  </si>
  <si>
    <t>(3-1)  管理運営の実施状況</t>
    <phoneticPr fontId="1"/>
  </si>
  <si>
    <t>【記入上の留意点】</t>
    <rPh sb="1" eb="3">
      <t>キニュウ</t>
    </rPh>
    <rPh sb="3" eb="4">
      <t>ジョウ</t>
    </rPh>
    <rPh sb="5" eb="8">
      <t>リュウイテン</t>
    </rPh>
    <phoneticPr fontId="1"/>
  </si>
  <si>
    <t>施設名</t>
    <rPh sb="0" eb="2">
      <t>シセツ</t>
    </rPh>
    <rPh sb="2" eb="3">
      <t>メイ</t>
    </rPh>
    <phoneticPr fontId="1"/>
  </si>
  <si>
    <t>管理者</t>
    <rPh sb="0" eb="3">
      <t>カンリシャ</t>
    </rPh>
    <phoneticPr fontId="1"/>
  </si>
  <si>
    <t>所管課</t>
    <rPh sb="0" eb="2">
      <t>ショカン</t>
    </rPh>
    <rPh sb="2" eb="3">
      <t>カ</t>
    </rPh>
    <phoneticPr fontId="1"/>
  </si>
  <si>
    <t>（２）水色の表観覧にはドロップダウンで評価（A、B、C、D）が選択できます。評価欄の濃淡ピンク色の部分は、水色の部分に評価を入力すると自動的に総合評価が表示されます。</t>
    <rPh sb="3" eb="5">
      <t>ミズイロ</t>
    </rPh>
    <rPh sb="6" eb="7">
      <t>ヒョウ</t>
    </rPh>
    <rPh sb="7" eb="9">
      <t>カンラン</t>
    </rPh>
    <rPh sb="19" eb="21">
      <t>ヒョウカ</t>
    </rPh>
    <rPh sb="31" eb="33">
      <t>センタク</t>
    </rPh>
    <rPh sb="38" eb="40">
      <t>ヒョウカ</t>
    </rPh>
    <rPh sb="40" eb="41">
      <t>ラン</t>
    </rPh>
    <rPh sb="42" eb="44">
      <t>ノウタン</t>
    </rPh>
    <rPh sb="47" eb="48">
      <t>イロ</t>
    </rPh>
    <rPh sb="49" eb="51">
      <t>ブブン</t>
    </rPh>
    <rPh sb="53" eb="55">
      <t>ミズイロ</t>
    </rPh>
    <rPh sb="56" eb="58">
      <t>ブブン</t>
    </rPh>
    <rPh sb="59" eb="61">
      <t>ヒョウカ</t>
    </rPh>
    <rPh sb="62" eb="64">
      <t>ニュウリョク</t>
    </rPh>
    <rPh sb="67" eb="70">
      <t>ジドウテキ</t>
    </rPh>
    <rPh sb="71" eb="75">
      <t>ソウゴウヒョウカ</t>
    </rPh>
    <rPh sb="73" eb="75">
      <t>ヒョウカ</t>
    </rPh>
    <rPh sb="76" eb="78">
      <t>ヒョウジ</t>
    </rPh>
    <phoneticPr fontId="1"/>
  </si>
  <si>
    <t>（１）指定管理者は、自己評価記入欄に、市所管課は、一次評価記入欄に評価を記入いただきますようお願いします。</t>
    <rPh sb="3" eb="5">
      <t>シテイ</t>
    </rPh>
    <rPh sb="5" eb="8">
      <t>カンリシャ</t>
    </rPh>
    <rPh sb="10" eb="12">
      <t>ジコ</t>
    </rPh>
    <rPh sb="12" eb="14">
      <t>ヒョウカ</t>
    </rPh>
    <rPh sb="14" eb="16">
      <t>キニュウ</t>
    </rPh>
    <rPh sb="16" eb="17">
      <t>ラン</t>
    </rPh>
    <rPh sb="19" eb="20">
      <t>シ</t>
    </rPh>
    <rPh sb="20" eb="22">
      <t>ショカン</t>
    </rPh>
    <rPh sb="22" eb="23">
      <t>カ</t>
    </rPh>
    <rPh sb="25" eb="27">
      <t>イチジ</t>
    </rPh>
    <rPh sb="27" eb="29">
      <t>ヒョウカ</t>
    </rPh>
    <rPh sb="29" eb="31">
      <t>キニュウ</t>
    </rPh>
    <rPh sb="31" eb="32">
      <t>ラン</t>
    </rPh>
    <rPh sb="33" eb="35">
      <t>ヒョウカ</t>
    </rPh>
    <rPh sb="36" eb="38">
      <t>キニュウ</t>
    </rPh>
    <rPh sb="47" eb="48">
      <t>ネガ</t>
    </rPh>
    <phoneticPr fontId="1"/>
  </si>
  <si>
    <t>非利用料金制　　　・　　一部利用料金制　　　・　　　完全利用料金制</t>
    <rPh sb="0" eb="1">
      <t>ヒ</t>
    </rPh>
    <rPh sb="1" eb="3">
      <t>リヨウ</t>
    </rPh>
    <rPh sb="3" eb="5">
      <t>リョウキン</t>
    </rPh>
    <rPh sb="5" eb="6">
      <t>セイ</t>
    </rPh>
    <rPh sb="12" eb="14">
      <t>イチブ</t>
    </rPh>
    <rPh sb="14" eb="16">
      <t>リヨウ</t>
    </rPh>
    <rPh sb="16" eb="18">
      <t>リョウキン</t>
    </rPh>
    <rPh sb="18" eb="19">
      <t>セイ</t>
    </rPh>
    <rPh sb="26" eb="28">
      <t>カンゼン</t>
    </rPh>
    <rPh sb="28" eb="30">
      <t>リヨウ</t>
    </rPh>
    <rPh sb="30" eb="32">
      <t>リョウキン</t>
    </rPh>
    <rPh sb="32" eb="33">
      <t>セイ</t>
    </rPh>
    <phoneticPr fontId="1"/>
  </si>
  <si>
    <t>利　　用　　料　　金　　制</t>
    <rPh sb="0" eb="1">
      <t>トシ</t>
    </rPh>
    <rPh sb="3" eb="4">
      <t>ヨウ</t>
    </rPh>
    <rPh sb="6" eb="7">
      <t>リョウ</t>
    </rPh>
    <rPh sb="9" eb="10">
      <t>キン</t>
    </rPh>
    <rPh sb="12" eb="13">
      <t>セイ</t>
    </rPh>
    <phoneticPr fontId="1"/>
  </si>
  <si>
    <t>区  分</t>
    <rPh sb="0" eb="1">
      <t>ク</t>
    </rPh>
    <rPh sb="3" eb="4">
      <t>ブン</t>
    </rPh>
    <phoneticPr fontId="1"/>
  </si>
  <si>
    <t>【評価区分】</t>
    <rPh sb="1" eb="3">
      <t>ヒョウカ</t>
    </rPh>
    <rPh sb="3" eb="5">
      <t>クブン</t>
    </rPh>
    <phoneticPr fontId="1"/>
  </si>
  <si>
    <t>A</t>
    <phoneticPr fontId="1"/>
  </si>
  <si>
    <t>B</t>
    <phoneticPr fontId="1"/>
  </si>
  <si>
    <t>C</t>
    <phoneticPr fontId="1"/>
  </si>
  <si>
    <t>D</t>
    <phoneticPr fontId="1"/>
  </si>
  <si>
    <t>課　題　含</t>
    <rPh sb="0" eb="1">
      <t>カ</t>
    </rPh>
    <rPh sb="2" eb="3">
      <t>ダイ</t>
    </rPh>
    <rPh sb="4" eb="5">
      <t>フク</t>
    </rPh>
    <phoneticPr fontId="1"/>
  </si>
  <si>
    <t>要　改　善</t>
    <rPh sb="0" eb="1">
      <t>ヨウ</t>
    </rPh>
    <rPh sb="2" eb="3">
      <t>カイ</t>
    </rPh>
    <rPh sb="4" eb="5">
      <t>ゼン</t>
    </rPh>
    <phoneticPr fontId="1"/>
  </si>
  <si>
    <t>優　　　良</t>
    <rPh sb="0" eb="1">
      <t>ユウ</t>
    </rPh>
    <rPh sb="4" eb="5">
      <t>リョウ</t>
    </rPh>
    <phoneticPr fontId="1"/>
  </si>
  <si>
    <t>良　　　好</t>
    <rPh sb="0" eb="1">
      <t>リョウ</t>
    </rPh>
    <rPh sb="4" eb="5">
      <t>ヨシミ</t>
    </rPh>
    <phoneticPr fontId="1"/>
  </si>
  <si>
    <t>指定管理者一次評価
【市所管記入欄】</t>
    <rPh sb="0" eb="2">
      <t>シテイ</t>
    </rPh>
    <rPh sb="2" eb="5">
      <t>カンリシャ</t>
    </rPh>
    <rPh sb="5" eb="7">
      <t>イチジ</t>
    </rPh>
    <rPh sb="7" eb="9">
      <t>ヒョウカ</t>
    </rPh>
    <rPh sb="11" eb="12">
      <t>シ</t>
    </rPh>
    <rPh sb="12" eb="14">
      <t>ショカン</t>
    </rPh>
    <rPh sb="14" eb="16">
      <t>キニュウ</t>
    </rPh>
    <rPh sb="16" eb="17">
      <t>ラン</t>
    </rPh>
    <phoneticPr fontId="1"/>
  </si>
  <si>
    <t>指定管理者自己評価結果
【指定管理者記入欄】</t>
    <rPh sb="0" eb="2">
      <t>シテイ</t>
    </rPh>
    <rPh sb="2" eb="5">
      <t>カンリシャ</t>
    </rPh>
    <rPh sb="5" eb="7">
      <t>ジコ</t>
    </rPh>
    <rPh sb="7" eb="9">
      <t>ヒョウカ</t>
    </rPh>
    <rPh sb="9" eb="11">
      <t>ケッカ</t>
    </rPh>
    <rPh sb="13" eb="15">
      <t>シテイ</t>
    </rPh>
    <rPh sb="15" eb="18">
      <t>カンリシャ</t>
    </rPh>
    <rPh sb="18" eb="20">
      <t>キニュウ</t>
    </rPh>
    <rPh sb="20" eb="21">
      <t>ラン</t>
    </rPh>
    <phoneticPr fontId="1"/>
  </si>
  <si>
    <t>＜改善内容＞</t>
    <rPh sb="1" eb="3">
      <t>カイゼン</t>
    </rPh>
    <rPh sb="3" eb="5">
      <t>ナイヨウ</t>
    </rPh>
    <phoneticPr fontId="1"/>
  </si>
  <si>
    <t>評価レベル</t>
    <rPh sb="0" eb="2">
      <t>ヒョウカ</t>
    </rPh>
    <phoneticPr fontId="1"/>
  </si>
  <si>
    <t>１　施設の設置目的の達成に関する取組み 【有効性】</t>
    <rPh sb="2" eb="4">
      <t>シセツ</t>
    </rPh>
    <rPh sb="5" eb="7">
      <t>セッチ</t>
    </rPh>
    <rPh sb="7" eb="9">
      <t>モクテキ</t>
    </rPh>
    <rPh sb="10" eb="12">
      <t>タッセイ</t>
    </rPh>
    <rPh sb="13" eb="14">
      <t>カン</t>
    </rPh>
    <rPh sb="16" eb="18">
      <t>トリク</t>
    </rPh>
    <rPh sb="21" eb="24">
      <t>ユウコウセイ</t>
    </rPh>
    <phoneticPr fontId="1"/>
  </si>
  <si>
    <t>指定管理者二次評価
【外部評価者記入欄】</t>
    <rPh sb="0" eb="2">
      <t>シテイ</t>
    </rPh>
    <rPh sb="2" eb="4">
      <t>カンリ</t>
    </rPh>
    <rPh sb="4" eb="5">
      <t>シャ</t>
    </rPh>
    <rPh sb="5" eb="7">
      <t>ニジ</t>
    </rPh>
    <rPh sb="7" eb="9">
      <t>ヒョウカ</t>
    </rPh>
    <rPh sb="11" eb="13">
      <t>ガイブ</t>
    </rPh>
    <rPh sb="13" eb="15">
      <t>ヒョウカ</t>
    </rPh>
    <rPh sb="15" eb="16">
      <t>シャ</t>
    </rPh>
    <rPh sb="16" eb="18">
      <t>キニュウ</t>
    </rPh>
    <rPh sb="18" eb="19">
      <t>ラン</t>
    </rPh>
    <phoneticPr fontId="1"/>
  </si>
  <si>
    <t>指定管理者二次評価
【外部評価者記入欄】</t>
    <phoneticPr fontId="1"/>
  </si>
  <si>
    <t>１　施設の設置目的の達成に関する取組み  【有効性】</t>
    <rPh sb="2" eb="4">
      <t>シセツ</t>
    </rPh>
    <rPh sb="5" eb="7">
      <t>セッチ</t>
    </rPh>
    <rPh sb="7" eb="9">
      <t>モクテキ</t>
    </rPh>
    <rPh sb="10" eb="12">
      <t>タッセイ</t>
    </rPh>
    <rPh sb="13" eb="14">
      <t>カン</t>
    </rPh>
    <rPh sb="16" eb="18">
      <t>トリク</t>
    </rPh>
    <rPh sb="22" eb="25">
      <t>ユウコウセイ</t>
    </rPh>
    <phoneticPr fontId="1"/>
  </si>
  <si>
    <t>(2-2) 収入の増加</t>
    <phoneticPr fontId="1"/>
  </si>
  <si>
    <t>②収入の増加など取り組みの効果は得られたか。</t>
    <rPh sb="1" eb="3">
      <t>シュウニュウ</t>
    </rPh>
    <rPh sb="4" eb="6">
      <t>ゾウカ</t>
    </rPh>
    <rPh sb="8" eb="9">
      <t>ト</t>
    </rPh>
    <rPh sb="10" eb="11">
      <t>ク</t>
    </rPh>
    <rPh sb="13" eb="15">
      <t>コウカ</t>
    </rPh>
    <rPh sb="16" eb="17">
      <t>エ</t>
    </rPh>
    <phoneticPr fontId="1"/>
  </si>
  <si>
    <t>(3-2) 法令順守、個人情報の保護、安全対策、危機管理体制、平等利用など</t>
    <rPh sb="6" eb="8">
      <t>ホウレイ</t>
    </rPh>
    <rPh sb="8" eb="10">
      <t>ジュンシュ</t>
    </rPh>
    <phoneticPr fontId="1"/>
  </si>
  <si>
    <t>＜　課　 題　＞</t>
    <rPh sb="2" eb="3">
      <t>カ</t>
    </rPh>
    <rPh sb="5" eb="6">
      <t>ダイ</t>
    </rPh>
    <phoneticPr fontId="1"/>
  </si>
  <si>
    <t>＜　課 　題　＞</t>
    <rPh sb="2" eb="3">
      <t>カ</t>
    </rPh>
    <rPh sb="5" eb="6">
      <t>ダイ</t>
    </rPh>
    <phoneticPr fontId="1"/>
  </si>
  <si>
    <t>　・評価できる内容</t>
    <rPh sb="2" eb="4">
      <t>ヒョウカ</t>
    </rPh>
    <rPh sb="7" eb="9">
      <t>ナイヨウ</t>
    </rPh>
    <phoneticPr fontId="1"/>
  </si>
  <si>
    <t>(3-1)  管理運営の実施状況</t>
    <phoneticPr fontId="1"/>
  </si>
  <si>
    <t>②法令や市等の指導に基づき、業務に必要な研修・教育が適切に行われたか。</t>
    <rPh sb="1" eb="3">
      <t>ホウレイ</t>
    </rPh>
    <rPh sb="4" eb="5">
      <t>シ</t>
    </rPh>
    <rPh sb="5" eb="6">
      <t>トウ</t>
    </rPh>
    <rPh sb="7" eb="9">
      <t>シドウ</t>
    </rPh>
    <rPh sb="10" eb="11">
      <t>モト</t>
    </rPh>
    <phoneticPr fontId="1"/>
  </si>
  <si>
    <t>④施設の良好な管理運営を進めるため、新たな取り組みについて、指定管理者自ら提案・検討を進め、実施されたか。</t>
    <rPh sb="1" eb="3">
      <t>シセツ</t>
    </rPh>
    <rPh sb="4" eb="6">
      <t>リョウコウ</t>
    </rPh>
    <rPh sb="7" eb="9">
      <t>カンリ</t>
    </rPh>
    <rPh sb="9" eb="11">
      <t>ウンエイ</t>
    </rPh>
    <rPh sb="12" eb="13">
      <t>スス</t>
    </rPh>
    <rPh sb="30" eb="32">
      <t>シテイ</t>
    </rPh>
    <rPh sb="32" eb="35">
      <t>カンリシャ</t>
    </rPh>
    <rPh sb="35" eb="36">
      <t>ミズカ</t>
    </rPh>
    <rPh sb="37" eb="39">
      <t>テイアン</t>
    </rPh>
    <rPh sb="40" eb="42">
      <t>ケントウ</t>
    </rPh>
    <rPh sb="43" eb="44">
      <t>スス</t>
    </rPh>
    <rPh sb="46" eb="48">
      <t>ジッシ</t>
    </rPh>
    <phoneticPr fontId="1"/>
  </si>
  <si>
    <t>①法令や市等の指導に基づき、施設の管理運営に、適切な人員配置をされていたか。</t>
    <rPh sb="1" eb="3">
      <t>ホウレイ</t>
    </rPh>
    <rPh sb="4" eb="5">
      <t>シ</t>
    </rPh>
    <rPh sb="5" eb="6">
      <t>トウ</t>
    </rPh>
    <rPh sb="7" eb="9">
      <t>シドウ</t>
    </rPh>
    <rPh sb="10" eb="11">
      <t>モト</t>
    </rPh>
    <rPh sb="14" eb="16">
      <t>シセツ</t>
    </rPh>
    <phoneticPr fontId="1"/>
  </si>
  <si>
    <t>(2-3) 収支のバランスなど　</t>
    <phoneticPr fontId="1"/>
  </si>
  <si>
    <t>２　効率性の向上に関する取組み
    　【効率性】</t>
    <phoneticPr fontId="1"/>
  </si>
  <si>
    <t>(2-3) 収支のバランスなど</t>
    <phoneticPr fontId="1"/>
  </si>
  <si>
    <t>②費用対効果を考えながら、経費の効果的で効率的な執行が行われたか。</t>
    <rPh sb="1" eb="6">
      <t>ヒヨウタイコウカ</t>
    </rPh>
    <rPh sb="7" eb="8">
      <t>カンガ</t>
    </rPh>
    <phoneticPr fontId="1"/>
  </si>
  <si>
    <t>③収支の内容に不適切な点はなかったか。</t>
    <phoneticPr fontId="1"/>
  </si>
  <si>
    <t>③経費の節減やサービス提供の質など、管理運営が適切に行われていたか。</t>
    <rPh sb="1" eb="3">
      <t>ケイヒ</t>
    </rPh>
    <rPh sb="4" eb="6">
      <t>セツゲン</t>
    </rPh>
    <rPh sb="11" eb="13">
      <t>テイキョウ</t>
    </rPh>
    <rPh sb="14" eb="15">
      <t>シツ</t>
    </rPh>
    <rPh sb="18" eb="20">
      <t>カンリ</t>
    </rPh>
    <rPh sb="20" eb="22">
      <t>ウンエイ</t>
    </rPh>
    <phoneticPr fontId="1"/>
  </si>
  <si>
    <t>(2-2) 収入の増加</t>
    <phoneticPr fontId="1"/>
  </si>
  <si>
    <t>評価項目及びポイント</t>
    <rPh sb="0" eb="2">
      <t>ヒョウカ</t>
    </rPh>
    <rPh sb="2" eb="4">
      <t>コウモク</t>
    </rPh>
    <rPh sb="4" eb="5">
      <t>オヨ</t>
    </rPh>
    <phoneticPr fontId="1"/>
  </si>
  <si>
    <t>なぜその評価に至ったか（説明）</t>
    <rPh sb="4" eb="6">
      <t>ヒョウカ</t>
    </rPh>
    <rPh sb="7" eb="8">
      <t>イタ</t>
    </rPh>
    <rPh sb="12" eb="14">
      <t>セツメイ</t>
    </rPh>
    <phoneticPr fontId="1"/>
  </si>
  <si>
    <t>②利用者アンケート調査の結果から、施設利用者ニーズや満足度を把握し、事業の改善等が得られたか。</t>
    <rPh sb="9" eb="11">
      <t>チョウサ</t>
    </rPh>
    <rPh sb="28" eb="29">
      <t>ド</t>
    </rPh>
    <rPh sb="30" eb="32">
      <t>ハアク</t>
    </rPh>
    <rPh sb="34" eb="36">
      <t>ジギョウ</t>
    </rPh>
    <rPh sb="37" eb="39">
      <t>カイゼン</t>
    </rPh>
    <rPh sb="39" eb="40">
      <t>トウ</t>
    </rPh>
    <phoneticPr fontId="1"/>
  </si>
  <si>
    <t>③利用者からの苦情に対して十分な対応がなされたか。</t>
    <phoneticPr fontId="1"/>
  </si>
  <si>
    <t>④アンケート調査以外に、さまざまな手法で利用者の意見を把握し、それらを反映させる取組みがなされたか。</t>
    <rPh sb="6" eb="8">
      <t>チョウサ</t>
    </rPh>
    <rPh sb="8" eb="10">
      <t>イガイ</t>
    </rPh>
    <rPh sb="17" eb="19">
      <t>シュホウ</t>
    </rPh>
    <phoneticPr fontId="1"/>
  </si>
  <si>
    <t>⑤サービスの質を向上させるため具体的な取り組みを行ったか。また、取り組みの結果、どのような効果が得られたか。</t>
    <rPh sb="24" eb="25">
      <t>オコナ</t>
    </rPh>
    <rPh sb="32" eb="33">
      <t>ト</t>
    </rPh>
    <rPh sb="34" eb="35">
      <t>ク</t>
    </rPh>
    <rPh sb="37" eb="39">
      <t>ケッカ</t>
    </rPh>
    <phoneticPr fontId="1"/>
  </si>
  <si>
    <t>① 施設の管理運営に関し、経費を効率的に節減するための十分な取組みが行われ、その効果が得られたか。</t>
    <rPh sb="34" eb="35">
      <t>オコナ</t>
    </rPh>
    <phoneticPr fontId="1"/>
  </si>
  <si>
    <t>② 管理運営業務の遂行にあたり、業者発注や業務委託により行われる場合、適切な水準で行われ、経費が最小限となるような競争が行われたか。</t>
    <rPh sb="2" eb="4">
      <t>カンリ</t>
    </rPh>
    <rPh sb="4" eb="6">
      <t>ウンエイ</t>
    </rPh>
    <rPh sb="6" eb="8">
      <t>ギョウム</t>
    </rPh>
    <rPh sb="9" eb="11">
      <t>スイコウ</t>
    </rPh>
    <rPh sb="16" eb="18">
      <t>ギョウシャ</t>
    </rPh>
    <rPh sb="18" eb="20">
      <t>ハッチュウ</t>
    </rPh>
    <rPh sb="21" eb="23">
      <t>ギョウム</t>
    </rPh>
    <rPh sb="23" eb="25">
      <t>イタク</t>
    </rPh>
    <rPh sb="28" eb="29">
      <t>オコナ</t>
    </rPh>
    <rPh sb="32" eb="34">
      <t>バアイ</t>
    </rPh>
    <rPh sb="35" eb="37">
      <t>テキセツ</t>
    </rPh>
    <rPh sb="38" eb="40">
      <t>スイジュン</t>
    </rPh>
    <rPh sb="41" eb="42">
      <t>オコナ</t>
    </rPh>
    <rPh sb="45" eb="47">
      <t>ケイヒ</t>
    </rPh>
    <rPh sb="48" eb="51">
      <t>サイショウゲン</t>
    </rPh>
    <rPh sb="57" eb="59">
      <t>キョウソウ</t>
    </rPh>
    <rPh sb="60" eb="61">
      <t>オコナ</t>
    </rPh>
    <phoneticPr fontId="1"/>
  </si>
  <si>
    <t>① 収入を増加させるための具体的な方法の検討や取り組みを行ったか。</t>
    <rPh sb="17" eb="19">
      <t>ホウホウ</t>
    </rPh>
    <rPh sb="20" eb="22">
      <t>ケントウ</t>
    </rPh>
    <rPh sb="28" eb="29">
      <t>オコナ</t>
    </rPh>
    <phoneticPr fontId="1"/>
  </si>
  <si>
    <t>①収支のバランスは、適切であったか。</t>
    <phoneticPr fontId="1"/>
  </si>
  <si>
    <t>①法令に沿った適正な事業の実施を行うだけでなく、チェック体制などの整備や機能をさせているか。</t>
    <rPh sb="1" eb="3">
      <t>ホウレイ</t>
    </rPh>
    <rPh sb="4" eb="5">
      <t>ソ</t>
    </rPh>
    <rPh sb="7" eb="9">
      <t>テキセイ</t>
    </rPh>
    <rPh sb="10" eb="12">
      <t>ジギョウ</t>
    </rPh>
    <rPh sb="13" eb="15">
      <t>ジッシ</t>
    </rPh>
    <rPh sb="16" eb="17">
      <t>オコナ</t>
    </rPh>
    <rPh sb="28" eb="30">
      <t>タイセイ</t>
    </rPh>
    <rPh sb="33" eb="35">
      <t>セイビ</t>
    </rPh>
    <rPh sb="36" eb="38">
      <t>キノウ</t>
    </rPh>
    <phoneticPr fontId="1"/>
  </si>
  <si>
    <t>②施設利用者の個人情報保護などの取扱いが適切に行われているか。</t>
    <rPh sb="11" eb="13">
      <t>ホゴ</t>
    </rPh>
    <phoneticPr fontId="1"/>
  </si>
  <si>
    <t>③日常の事故防止などの安全対策が適切に実施されているか。</t>
    <phoneticPr fontId="1"/>
  </si>
  <si>
    <t>④防犯、防災対策などの危機管理体制が適切であるか。</t>
    <phoneticPr fontId="1"/>
  </si>
  <si>
    <t>⑤事故発生時や非常災害時の対応についてマニュアルを作成するなど適切な対応ができるように整備しているか。</t>
    <rPh sb="25" eb="27">
      <t>サクセイ</t>
    </rPh>
    <rPh sb="34" eb="36">
      <t>タイオウ</t>
    </rPh>
    <rPh sb="43" eb="45">
      <t>セイビ</t>
    </rPh>
    <phoneticPr fontId="1"/>
  </si>
  <si>
    <t>②利用に係る登録方法や手続について、利用者に対し十分に周知を行い、適正な方法で行われたか。</t>
    <rPh sb="1" eb="3">
      <t>リヨウ</t>
    </rPh>
    <rPh sb="4" eb="5">
      <t>カカ</t>
    </rPh>
    <rPh sb="6" eb="8">
      <t>トウロク</t>
    </rPh>
    <rPh sb="8" eb="10">
      <t>ホウホウ</t>
    </rPh>
    <rPh sb="11" eb="13">
      <t>テツヅキ</t>
    </rPh>
    <rPh sb="22" eb="23">
      <t>タイ</t>
    </rPh>
    <phoneticPr fontId="1"/>
  </si>
  <si>
    <t>①法令や利用のルール、事業計画に則って施設の事業運営が適切に行われたか。また、施設を最大限に有効活用するとともに、施設の設置目的に沿った成果が得られたか。</t>
    <rPh sb="1" eb="3">
      <t>ホウレイ</t>
    </rPh>
    <rPh sb="4" eb="6">
      <t>リヨウ</t>
    </rPh>
    <rPh sb="11" eb="13">
      <t>ジギョウ</t>
    </rPh>
    <rPh sb="13" eb="15">
      <t>ケイカク</t>
    </rPh>
    <rPh sb="46" eb="48">
      <t>ユウコウ</t>
    </rPh>
    <phoneticPr fontId="1"/>
  </si>
  <si>
    <t>③施設の設置目的に応じた効果的な営業や広報活動を行い、その結果、効果があったか。</t>
    <rPh sb="24" eb="25">
      <t>オコナ</t>
    </rPh>
    <rPh sb="29" eb="31">
      <t>ケッカ</t>
    </rPh>
    <phoneticPr fontId="1"/>
  </si>
  <si>
    <t>⑥利用者を限定しない施設では、利用者が平等に利用できるよう配慮したか。</t>
    <phoneticPr fontId="1"/>
  </si>
  <si>
    <t>⑦利用者が限定される施設では、利用者の選定を公平でかつ適切に実施したか。</t>
    <rPh sb="30" eb="32">
      <t>ジッシ</t>
    </rPh>
    <phoneticPr fontId="1"/>
  </si>
  <si>
    <t>　・改善方法とその時期</t>
    <rPh sb="2" eb="4">
      <t>カイゼン</t>
    </rPh>
    <rPh sb="4" eb="6">
      <t>ホウホウ</t>
    </rPh>
    <rPh sb="9" eb="11">
      <t>ジキ</t>
    </rPh>
    <phoneticPr fontId="1"/>
  </si>
  <si>
    <t>① 利用者の満足度を把握するため、定期的にアンケート調査などを実施したか。</t>
    <rPh sb="6" eb="9">
      <t>マンゾクド</t>
    </rPh>
    <rPh sb="10" eb="12">
      <t>ハアク</t>
    </rPh>
    <rPh sb="17" eb="20">
      <t>テイキテキ</t>
    </rPh>
    <rPh sb="26" eb="28">
      <t>チョウサ</t>
    </rPh>
    <rPh sb="31" eb="33">
      <t>ジッシ</t>
    </rPh>
    <phoneticPr fontId="1"/>
  </si>
  <si>
    <t>② 施設の利用者や実施された事業への参加者数の増加、サービス利用者の利用回数の促進など創意工夫が図られたか。</t>
    <rPh sb="2" eb="4">
      <t>シセツ</t>
    </rPh>
    <rPh sb="5" eb="8">
      <t>リヨウシャ</t>
    </rPh>
    <rPh sb="24" eb="25">
      <t>カ</t>
    </rPh>
    <rPh sb="30" eb="33">
      <t>リヨウシャ</t>
    </rPh>
    <rPh sb="34" eb="36">
      <t>リヨウ</t>
    </rPh>
    <rPh sb="36" eb="38">
      <t>カイスウ</t>
    </rPh>
    <rPh sb="39" eb="41">
      <t>ソクシン</t>
    </rPh>
    <rPh sb="43" eb="45">
      <t>ソウイ</t>
    </rPh>
    <rPh sb="45" eb="47">
      <t>クフウ</t>
    </rPh>
    <phoneticPr fontId="1"/>
  </si>
  <si>
    <t>　・問題があり次年度以降改善が
必要な点</t>
    <rPh sb="2" eb="4">
      <t>モンダイ</t>
    </rPh>
    <rPh sb="7" eb="8">
      <t>ジ</t>
    </rPh>
    <rPh sb="8" eb="10">
      <t>ネンド</t>
    </rPh>
    <rPh sb="10" eb="12">
      <t>イコウ</t>
    </rPh>
    <rPh sb="12" eb="14">
      <t>カイゼン</t>
    </rPh>
    <rPh sb="16" eb="18">
      <t>ヒツヨウ</t>
    </rPh>
    <rPh sb="19" eb="20">
      <t>テン</t>
    </rPh>
    <phoneticPr fontId="1"/>
  </si>
  <si>
    <t>A</t>
  </si>
  <si>
    <t>以上</t>
  </si>
  <si>
    <t>B</t>
  </si>
  <si>
    <t>未満</t>
  </si>
  <si>
    <t>C</t>
  </si>
  <si>
    <t>小項目評価</t>
  </si>
  <si>
    <t>大・中項目・総合評価</t>
  </si>
  <si>
    <t>福祉部　障害福祉課</t>
    <rPh sb="4" eb="6">
      <t>ショウガイ</t>
    </rPh>
    <phoneticPr fontId="1"/>
  </si>
  <si>
    <t>小戸作業所</t>
    <phoneticPr fontId="1"/>
  </si>
  <si>
    <t>兵庫県川西市小戸３丁目１２番１０号</t>
    <phoneticPr fontId="1"/>
  </si>
  <si>
    <t>心身障がい者の福祉の向上のため、障がい者の日常生活及び社会生活を総合的に支援するための法律に基づき、１８歳以上の主に知的障がい者に対し、生活介護、就労継続支援及び地域活動支援センター事業を行うこと。</t>
    <rPh sb="56" eb="57">
      <t>オモ</t>
    </rPh>
    <rPh sb="65" eb="66">
      <t>タイ</t>
    </rPh>
    <rPh sb="68" eb="70">
      <t>セイカツ</t>
    </rPh>
    <rPh sb="70" eb="72">
      <t>カイゴ</t>
    </rPh>
    <rPh sb="73" eb="75">
      <t>シュウロウ</t>
    </rPh>
    <rPh sb="75" eb="77">
      <t>ケイゾク</t>
    </rPh>
    <rPh sb="77" eb="79">
      <t>シエン</t>
    </rPh>
    <rPh sb="79" eb="80">
      <t>オヨ</t>
    </rPh>
    <rPh sb="81" eb="83">
      <t>チイキ</t>
    </rPh>
    <rPh sb="83" eb="85">
      <t>カツドウ</t>
    </rPh>
    <rPh sb="85" eb="87">
      <t>シエン</t>
    </rPh>
    <rPh sb="91" eb="93">
      <t>ジギョウ</t>
    </rPh>
    <rPh sb="94" eb="95">
      <t>オコナ</t>
    </rPh>
    <phoneticPr fontId="1"/>
  </si>
  <si>
    <t>社会福祉法人　川西市社会福祉協議会</t>
    <phoneticPr fontId="1"/>
  </si>
  <si>
    <t>兵庫県川西市火打１丁目１２番１６号</t>
    <phoneticPr fontId="1"/>
  </si>
  <si>
    <t xml:space="preserve">
（１）障がい者の日常生活及び社会生活を総合的に支援するための法律に基づき、18歳以上の主に知的障がい者に対し、生活介護、就労継続支援及び地域活動支援センター事業を行うこと。
（２）施設の利用の承諾、その取り消し、その他福祉センターの利用に関すること。
（３）施設の利用料の徴収及び免除に関すること。
（４）施設及び付属設備の維持管理に関すること。
（５）そのほか、市長が必要と認める業務に関すること。</t>
    <rPh sb="4" eb="5">
      <t>ショウ</t>
    </rPh>
    <rPh sb="7" eb="8">
      <t>シャ</t>
    </rPh>
    <rPh sb="9" eb="11">
      <t>ニチジョウ</t>
    </rPh>
    <rPh sb="11" eb="13">
      <t>セイカツ</t>
    </rPh>
    <rPh sb="13" eb="14">
      <t>オヨ</t>
    </rPh>
    <rPh sb="15" eb="17">
      <t>シャカイ</t>
    </rPh>
    <rPh sb="17" eb="19">
      <t>セイカツ</t>
    </rPh>
    <rPh sb="20" eb="23">
      <t>ソウゴウテキ</t>
    </rPh>
    <rPh sb="24" eb="26">
      <t>シエン</t>
    </rPh>
    <rPh sb="31" eb="33">
      <t>ホウリツ</t>
    </rPh>
    <rPh sb="34" eb="35">
      <t>モト</t>
    </rPh>
    <rPh sb="40" eb="41">
      <t>サイ</t>
    </rPh>
    <rPh sb="41" eb="43">
      <t>イジョウ</t>
    </rPh>
    <rPh sb="44" eb="45">
      <t>オモ</t>
    </rPh>
    <rPh sb="46" eb="48">
      <t>チテキ</t>
    </rPh>
    <rPh sb="48" eb="49">
      <t>ショウ</t>
    </rPh>
    <rPh sb="51" eb="52">
      <t>シャ</t>
    </rPh>
    <rPh sb="53" eb="54">
      <t>タイ</t>
    </rPh>
    <rPh sb="92" eb="94">
      <t>シセツ</t>
    </rPh>
    <rPh sb="95" eb="97">
      <t>リヨウ</t>
    </rPh>
    <rPh sb="98" eb="100">
      <t>ショウダク</t>
    </rPh>
    <rPh sb="103" eb="104">
      <t>ト</t>
    </rPh>
    <rPh sb="105" eb="106">
      <t>ケ</t>
    </rPh>
    <rPh sb="110" eb="111">
      <t>タ</t>
    </rPh>
    <rPh sb="111" eb="113">
      <t>フクシ</t>
    </rPh>
    <rPh sb="118" eb="120">
      <t>リヨウ</t>
    </rPh>
    <rPh sb="121" eb="122">
      <t>カン</t>
    </rPh>
    <rPh sb="132" eb="134">
      <t>シセツ</t>
    </rPh>
    <rPh sb="135" eb="138">
      <t>リヨウリョウ</t>
    </rPh>
    <rPh sb="139" eb="141">
      <t>チョウシュウ</t>
    </rPh>
    <rPh sb="141" eb="142">
      <t>オヨ</t>
    </rPh>
    <rPh sb="143" eb="145">
      <t>メンジョ</t>
    </rPh>
    <rPh sb="146" eb="147">
      <t>カン</t>
    </rPh>
    <rPh sb="157" eb="159">
      <t>シセツ</t>
    </rPh>
    <rPh sb="159" eb="160">
      <t>オヨ</t>
    </rPh>
    <rPh sb="161" eb="163">
      <t>フゾク</t>
    </rPh>
    <rPh sb="163" eb="165">
      <t>セツビ</t>
    </rPh>
    <rPh sb="166" eb="168">
      <t>イジ</t>
    </rPh>
    <rPh sb="168" eb="170">
      <t>カンリ</t>
    </rPh>
    <rPh sb="171" eb="172">
      <t>カン</t>
    </rPh>
    <rPh sb="187" eb="189">
      <t>シチョウ</t>
    </rPh>
    <rPh sb="190" eb="192">
      <t>ヒツヨウ</t>
    </rPh>
    <rPh sb="193" eb="194">
      <t>ミト</t>
    </rPh>
    <rPh sb="196" eb="198">
      <t>ギョウム</t>
    </rPh>
    <rPh sb="199" eb="200">
      <t>カン</t>
    </rPh>
    <phoneticPr fontId="1"/>
  </si>
  <si>
    <t>小戸作業所</t>
    <rPh sb="0" eb="2">
      <t>オオベ</t>
    </rPh>
    <rPh sb="2" eb="4">
      <t>サギョウ</t>
    </rPh>
    <rPh sb="4" eb="5">
      <t>ショ</t>
    </rPh>
    <phoneticPr fontId="1"/>
  </si>
  <si>
    <t>社会福祉法人　川西市社会福祉協議会</t>
  </si>
  <si>
    <t>福祉部　障害福祉課</t>
  </si>
  <si>
    <t>平成３１年４月１日 ～ 令和２年３月３１日</t>
    <rPh sb="4" eb="5">
      <t>ネン</t>
    </rPh>
    <rPh sb="12" eb="14">
      <t>レイワ</t>
    </rPh>
    <phoneticPr fontId="1"/>
  </si>
  <si>
    <t>平成２９年４月１日　～　令和４年３月３１日</t>
    <rPh sb="0" eb="2">
      <t>ヘイセイ</t>
    </rPh>
    <rPh sb="12" eb="14">
      <t>レイワ</t>
    </rPh>
    <rPh sb="15" eb="16">
      <t>ネン</t>
    </rPh>
    <phoneticPr fontId="1"/>
  </si>
  <si>
    <t>　業者委託での契約に際し、相見積を取り安価な業者と契約いたしました。</t>
    <rPh sb="25" eb="27">
      <t>ケイヤク</t>
    </rPh>
    <phoneticPr fontId="1"/>
  </si>
  <si>
    <t>　収支の内容を十分理解し、適切に執行しました。</t>
    <rPh sb="1" eb="3">
      <t>シュウシ</t>
    </rPh>
    <rPh sb="4" eb="6">
      <t>ナイヨウ</t>
    </rPh>
    <rPh sb="7" eb="9">
      <t>ジュウブン</t>
    </rPh>
    <rPh sb="9" eb="11">
      <t>リカイ</t>
    </rPh>
    <rPh sb="13" eb="15">
      <t>テキセツ</t>
    </rPh>
    <rPh sb="16" eb="18">
      <t>シッコウ</t>
    </rPh>
    <phoneticPr fontId="1"/>
  </si>
  <si>
    <t>経年劣化に伴い、修繕を要する箇所が多数見られます。計画的に改修を行う必要があります。</t>
    <rPh sb="0" eb="2">
      <t>ケイネン</t>
    </rPh>
    <rPh sb="2" eb="4">
      <t>レッカ</t>
    </rPh>
    <rPh sb="5" eb="6">
      <t>トモナ</t>
    </rPh>
    <rPh sb="8" eb="10">
      <t>シュウゼン</t>
    </rPh>
    <rPh sb="11" eb="12">
      <t>ヨウ</t>
    </rPh>
    <rPh sb="14" eb="16">
      <t>カショ</t>
    </rPh>
    <rPh sb="17" eb="19">
      <t>タスウ</t>
    </rPh>
    <rPh sb="19" eb="20">
      <t>ミ</t>
    </rPh>
    <rPh sb="25" eb="28">
      <t>ケイカクテキ</t>
    </rPh>
    <rPh sb="29" eb="31">
      <t>カイシュウ</t>
    </rPh>
    <rPh sb="32" eb="33">
      <t>オコナ</t>
    </rPh>
    <rPh sb="34" eb="36">
      <t>ヒツヨウ</t>
    </rPh>
    <phoneticPr fontId="1"/>
  </si>
  <si>
    <t>定期的に点検等行い、可能な限り内部で修繕するようにします。内部で対応できないものについては、予算にあげるなど市と連携して進めていきます。</t>
    <rPh sb="0" eb="3">
      <t>テイキテキ</t>
    </rPh>
    <rPh sb="4" eb="6">
      <t>テンケン</t>
    </rPh>
    <rPh sb="6" eb="7">
      <t>トウ</t>
    </rPh>
    <rPh sb="7" eb="8">
      <t>オコナ</t>
    </rPh>
    <rPh sb="10" eb="12">
      <t>カノウ</t>
    </rPh>
    <rPh sb="13" eb="14">
      <t>カギ</t>
    </rPh>
    <rPh sb="15" eb="17">
      <t>ナイブ</t>
    </rPh>
    <rPh sb="18" eb="20">
      <t>シュウゼン</t>
    </rPh>
    <rPh sb="29" eb="31">
      <t>ナイブ</t>
    </rPh>
    <rPh sb="32" eb="34">
      <t>タイオウ</t>
    </rPh>
    <rPh sb="46" eb="48">
      <t>ヨサン</t>
    </rPh>
    <rPh sb="54" eb="55">
      <t>シ</t>
    </rPh>
    <rPh sb="56" eb="58">
      <t>レンケイ</t>
    </rPh>
    <rPh sb="60" eb="61">
      <t>スス</t>
    </rPh>
    <phoneticPr fontId="1"/>
  </si>
  <si>
    <t>個人情報の取扱いについては、契約時に利用者に同意をいただいています。鍵付きのロッカーや引き出しにて保管しています。</t>
    <rPh sb="0" eb="2">
      <t>コジン</t>
    </rPh>
    <rPh sb="2" eb="4">
      <t>ジョウホウ</t>
    </rPh>
    <rPh sb="5" eb="6">
      <t>ト</t>
    </rPh>
    <rPh sb="6" eb="7">
      <t>アツカ</t>
    </rPh>
    <rPh sb="14" eb="16">
      <t>ケイヤク</t>
    </rPh>
    <rPh sb="16" eb="17">
      <t>ジ</t>
    </rPh>
    <rPh sb="18" eb="21">
      <t>リヨウシャ</t>
    </rPh>
    <rPh sb="22" eb="24">
      <t>ドウイ</t>
    </rPh>
    <rPh sb="34" eb="35">
      <t>カギ</t>
    </rPh>
    <rPh sb="35" eb="36">
      <t>ツ</t>
    </rPh>
    <rPh sb="43" eb="44">
      <t>ヒ</t>
    </rPh>
    <rPh sb="45" eb="46">
      <t>ダ</t>
    </rPh>
    <rPh sb="49" eb="51">
      <t>ホカン</t>
    </rPh>
    <phoneticPr fontId="1"/>
  </si>
  <si>
    <t>定期的に職場点検をし、危険個所については可能な限り早急に修繕を行っています。危険を感じたことについては記録に残し、情報共有することで、個々の事故防止に対する意識を高めるようにしています。</t>
    <rPh sb="0" eb="3">
      <t>テイキテキ</t>
    </rPh>
    <rPh sb="4" eb="6">
      <t>ショクバ</t>
    </rPh>
    <rPh sb="6" eb="8">
      <t>テンケン</t>
    </rPh>
    <rPh sb="11" eb="13">
      <t>キケン</t>
    </rPh>
    <rPh sb="13" eb="15">
      <t>カショ</t>
    </rPh>
    <rPh sb="20" eb="22">
      <t>カノウ</t>
    </rPh>
    <rPh sb="23" eb="24">
      <t>カギ</t>
    </rPh>
    <rPh sb="25" eb="27">
      <t>ソウキュウ</t>
    </rPh>
    <rPh sb="28" eb="30">
      <t>シュウゼン</t>
    </rPh>
    <rPh sb="31" eb="32">
      <t>オコナ</t>
    </rPh>
    <rPh sb="38" eb="40">
      <t>キケン</t>
    </rPh>
    <rPh sb="41" eb="42">
      <t>カン</t>
    </rPh>
    <rPh sb="51" eb="53">
      <t>キロク</t>
    </rPh>
    <rPh sb="54" eb="55">
      <t>ノコ</t>
    </rPh>
    <rPh sb="57" eb="59">
      <t>ジョウホウ</t>
    </rPh>
    <rPh sb="59" eb="61">
      <t>キョウユウ</t>
    </rPh>
    <rPh sb="67" eb="69">
      <t>ココ</t>
    </rPh>
    <rPh sb="70" eb="72">
      <t>ジコ</t>
    </rPh>
    <rPh sb="72" eb="74">
      <t>ボウシ</t>
    </rPh>
    <rPh sb="75" eb="76">
      <t>タイ</t>
    </rPh>
    <rPh sb="78" eb="80">
      <t>イシキ</t>
    </rPh>
    <rPh sb="81" eb="82">
      <t>タカ</t>
    </rPh>
    <phoneticPr fontId="1"/>
  </si>
  <si>
    <t>総合避難訓練を実施し、職員間で動きなどの確認を行いました。休日・夜間は警備会社に警備を委託しています。防犯カメラを有効に活用し、防犯に努めています。防災ネットなどで情報を収集し、早めの対応を行っています。</t>
    <rPh sb="0" eb="2">
      <t>ソウゴウ</t>
    </rPh>
    <rPh sb="2" eb="4">
      <t>ヒナン</t>
    </rPh>
    <rPh sb="4" eb="6">
      <t>クンレン</t>
    </rPh>
    <rPh sb="7" eb="9">
      <t>ジッシ</t>
    </rPh>
    <rPh sb="11" eb="13">
      <t>ショクイン</t>
    </rPh>
    <rPh sb="13" eb="14">
      <t>カン</t>
    </rPh>
    <rPh sb="15" eb="16">
      <t>ウゴ</t>
    </rPh>
    <rPh sb="20" eb="22">
      <t>カクニン</t>
    </rPh>
    <rPh sb="23" eb="24">
      <t>オコナ</t>
    </rPh>
    <rPh sb="29" eb="31">
      <t>キュウジツ</t>
    </rPh>
    <rPh sb="32" eb="34">
      <t>ヤカン</t>
    </rPh>
    <rPh sb="35" eb="37">
      <t>ケイビ</t>
    </rPh>
    <rPh sb="37" eb="39">
      <t>ガイシャ</t>
    </rPh>
    <rPh sb="40" eb="42">
      <t>ケイビ</t>
    </rPh>
    <rPh sb="43" eb="45">
      <t>イタク</t>
    </rPh>
    <rPh sb="51" eb="53">
      <t>ボウハン</t>
    </rPh>
    <rPh sb="57" eb="59">
      <t>ユウコウ</t>
    </rPh>
    <rPh sb="60" eb="62">
      <t>カツヨウ</t>
    </rPh>
    <rPh sb="64" eb="66">
      <t>ボウハン</t>
    </rPh>
    <rPh sb="67" eb="68">
      <t>ツト</t>
    </rPh>
    <rPh sb="74" eb="76">
      <t>ボウサイ</t>
    </rPh>
    <rPh sb="82" eb="84">
      <t>ジョウホウ</t>
    </rPh>
    <rPh sb="85" eb="87">
      <t>シュウシュウ</t>
    </rPh>
    <rPh sb="89" eb="90">
      <t>ハヤ</t>
    </rPh>
    <rPh sb="92" eb="94">
      <t>タイオウ</t>
    </rPh>
    <rPh sb="95" eb="96">
      <t>オコナ</t>
    </rPh>
    <phoneticPr fontId="1"/>
  </si>
  <si>
    <t>事故発生時や非常災害時のフローチャートや緊急時対応マニュアルを職員に周知徹底しています。</t>
    <rPh sb="0" eb="2">
      <t>ジコ</t>
    </rPh>
    <rPh sb="2" eb="4">
      <t>ハッセイ</t>
    </rPh>
    <rPh sb="4" eb="5">
      <t>ジ</t>
    </rPh>
    <rPh sb="6" eb="8">
      <t>ヒジョウ</t>
    </rPh>
    <rPh sb="8" eb="10">
      <t>サイガイ</t>
    </rPh>
    <rPh sb="10" eb="11">
      <t>ジ</t>
    </rPh>
    <rPh sb="20" eb="23">
      <t>キンキュウジ</t>
    </rPh>
    <rPh sb="23" eb="25">
      <t>タイオウ</t>
    </rPh>
    <rPh sb="31" eb="33">
      <t>ショクイン</t>
    </rPh>
    <rPh sb="34" eb="36">
      <t>シュウチ</t>
    </rPh>
    <rPh sb="36" eb="38">
      <t>テッテイ</t>
    </rPh>
    <phoneticPr fontId="1"/>
  </si>
  <si>
    <t>利用希望者には見学及び実習を経て、本人の意向を確認したうえで利用していただくようにしています。</t>
    <rPh sb="0" eb="2">
      <t>リヨウ</t>
    </rPh>
    <rPh sb="2" eb="5">
      <t>キボウシャ</t>
    </rPh>
    <rPh sb="7" eb="9">
      <t>ケンガク</t>
    </rPh>
    <rPh sb="9" eb="10">
      <t>オヨ</t>
    </rPh>
    <rPh sb="11" eb="13">
      <t>ジッシュウ</t>
    </rPh>
    <rPh sb="14" eb="15">
      <t>ヘ</t>
    </rPh>
    <rPh sb="17" eb="19">
      <t>ホンニン</t>
    </rPh>
    <rPh sb="20" eb="22">
      <t>イコウ</t>
    </rPh>
    <rPh sb="23" eb="25">
      <t>カクニン</t>
    </rPh>
    <rPh sb="30" eb="32">
      <t>リヨウ</t>
    </rPh>
    <phoneticPr fontId="1"/>
  </si>
  <si>
    <t>アセスメントの様式が生活面重視のものだったので、就労継続支援Ｂ型の様式を変更し、より個々の特性に沿った聞き取り及びニーズ把握ができるように努めました。</t>
    <rPh sb="12" eb="13">
      <t>メン</t>
    </rPh>
    <rPh sb="13" eb="15">
      <t>ジュウシ</t>
    </rPh>
    <rPh sb="24" eb="26">
      <t>シュウロウ</t>
    </rPh>
    <rPh sb="26" eb="28">
      <t>ケイゾク</t>
    </rPh>
    <rPh sb="28" eb="30">
      <t>シエン</t>
    </rPh>
    <rPh sb="31" eb="32">
      <t>ガタ</t>
    </rPh>
    <rPh sb="33" eb="35">
      <t>ヨウシキ</t>
    </rPh>
    <rPh sb="36" eb="38">
      <t>ヘンコウ</t>
    </rPh>
    <rPh sb="42" eb="44">
      <t>ココ</t>
    </rPh>
    <rPh sb="45" eb="47">
      <t>トクセイ</t>
    </rPh>
    <rPh sb="48" eb="49">
      <t>ソ</t>
    </rPh>
    <rPh sb="51" eb="52">
      <t>キ</t>
    </rPh>
    <rPh sb="53" eb="54">
      <t>ト</t>
    </rPh>
    <rPh sb="55" eb="56">
      <t>オヨ</t>
    </rPh>
    <rPh sb="60" eb="62">
      <t>ハアク</t>
    </rPh>
    <rPh sb="69" eb="70">
      <t>ツト</t>
    </rPh>
    <phoneticPr fontId="1"/>
  </si>
  <si>
    <t>老朽化のため開閉が困難だった作業室の扉を全面改修しました。また、食堂前の洗面所に給湯器を設置しました。</t>
    <rPh sb="0" eb="3">
      <t>ロウキュウカ</t>
    </rPh>
    <rPh sb="6" eb="8">
      <t>カイヘイ</t>
    </rPh>
    <rPh sb="9" eb="11">
      <t>コンナン</t>
    </rPh>
    <rPh sb="14" eb="17">
      <t>サギョウシツ</t>
    </rPh>
    <rPh sb="18" eb="19">
      <t>トビラ</t>
    </rPh>
    <rPh sb="20" eb="22">
      <t>ゼンメン</t>
    </rPh>
    <rPh sb="22" eb="24">
      <t>カイシュウ</t>
    </rPh>
    <rPh sb="32" eb="34">
      <t>ショクドウ</t>
    </rPh>
    <rPh sb="34" eb="35">
      <t>マエ</t>
    </rPh>
    <rPh sb="36" eb="38">
      <t>センメン</t>
    </rPh>
    <rPh sb="38" eb="39">
      <t>ジョ</t>
    </rPh>
    <rPh sb="40" eb="43">
      <t>キュウトウキ</t>
    </rPh>
    <rPh sb="44" eb="46">
      <t>セッチ</t>
    </rPh>
    <phoneticPr fontId="1"/>
  </si>
  <si>
    <t>扉が軽くなったことで開閉時に危険や負担が無くなりました。お湯が出るようになったことで、寒い時期も快適に手洗いができるようになりました。</t>
    <rPh sb="0" eb="1">
      <t>トビラ</t>
    </rPh>
    <rPh sb="2" eb="3">
      <t>カル</t>
    </rPh>
    <rPh sb="10" eb="12">
      <t>カイヘイ</t>
    </rPh>
    <rPh sb="12" eb="13">
      <t>ジ</t>
    </rPh>
    <rPh sb="14" eb="16">
      <t>キケン</t>
    </rPh>
    <rPh sb="17" eb="19">
      <t>フタン</t>
    </rPh>
    <rPh sb="20" eb="21">
      <t>ナ</t>
    </rPh>
    <rPh sb="29" eb="30">
      <t>ユ</t>
    </rPh>
    <rPh sb="31" eb="32">
      <t>デ</t>
    </rPh>
    <rPh sb="43" eb="44">
      <t>サム</t>
    </rPh>
    <phoneticPr fontId="1"/>
  </si>
  <si>
    <t>作業室の空調機が古過ぎて、部品も無く修理ができない状態ですが、すでに効きが悪くなっており快適な室温が保てていないので、取り換えが必要です。
廊下の当て板がゆるんできており、危険が生じるので改修が必要です。</t>
    <rPh sb="0" eb="3">
      <t>サギョウシツ</t>
    </rPh>
    <rPh sb="4" eb="6">
      <t>クウチョウ</t>
    </rPh>
    <rPh sb="6" eb="7">
      <t>キ</t>
    </rPh>
    <rPh sb="8" eb="9">
      <t>フル</t>
    </rPh>
    <rPh sb="9" eb="10">
      <t>ス</t>
    </rPh>
    <rPh sb="13" eb="15">
      <t>ブヒン</t>
    </rPh>
    <rPh sb="16" eb="17">
      <t>ナ</t>
    </rPh>
    <rPh sb="18" eb="20">
      <t>シュウリ</t>
    </rPh>
    <rPh sb="25" eb="27">
      <t>ジョウタイ</t>
    </rPh>
    <rPh sb="34" eb="35">
      <t>キ</t>
    </rPh>
    <rPh sb="37" eb="38">
      <t>ワル</t>
    </rPh>
    <rPh sb="44" eb="46">
      <t>カイテキ</t>
    </rPh>
    <rPh sb="47" eb="49">
      <t>シツオン</t>
    </rPh>
    <rPh sb="50" eb="51">
      <t>タモ</t>
    </rPh>
    <rPh sb="59" eb="60">
      <t>ト</t>
    </rPh>
    <rPh sb="61" eb="62">
      <t>カ</t>
    </rPh>
    <rPh sb="64" eb="66">
      <t>ヒツヨウ</t>
    </rPh>
    <rPh sb="70" eb="72">
      <t>ロウカ</t>
    </rPh>
    <rPh sb="73" eb="74">
      <t>ア</t>
    </rPh>
    <rPh sb="75" eb="76">
      <t>イタ</t>
    </rPh>
    <rPh sb="86" eb="88">
      <t>キケン</t>
    </rPh>
    <rPh sb="89" eb="90">
      <t>ショウ</t>
    </rPh>
    <rPh sb="94" eb="96">
      <t>カイシュウ</t>
    </rPh>
    <rPh sb="97" eb="99">
      <t>ヒツヨウ</t>
    </rPh>
    <phoneticPr fontId="1"/>
  </si>
  <si>
    <t>該当なし</t>
    <rPh sb="0" eb="2">
      <t>ガイトウ</t>
    </rPh>
    <phoneticPr fontId="1"/>
  </si>
  <si>
    <t>計画的に改修できるように市と協議します。</t>
    <rPh sb="0" eb="2">
      <t>ケイカク</t>
    </rPh>
    <rPh sb="2" eb="3">
      <t>テキ</t>
    </rPh>
    <rPh sb="4" eb="6">
      <t>カイシュウ</t>
    </rPh>
    <phoneticPr fontId="1"/>
  </si>
  <si>
    <t>職員の研修計画を作成し、全職員が年に1度以上研修に参加しました。内部でも虐待研修を行いました。</t>
    <rPh sb="0" eb="2">
      <t>ショクイン</t>
    </rPh>
    <rPh sb="3" eb="5">
      <t>ケンシュウ</t>
    </rPh>
    <rPh sb="5" eb="7">
      <t>ケイカク</t>
    </rPh>
    <rPh sb="8" eb="10">
      <t>サクセイ</t>
    </rPh>
    <rPh sb="12" eb="15">
      <t>ゼンショクイン</t>
    </rPh>
    <rPh sb="16" eb="17">
      <t>ネン</t>
    </rPh>
    <rPh sb="19" eb="20">
      <t>ド</t>
    </rPh>
    <rPh sb="20" eb="22">
      <t>イジョウ</t>
    </rPh>
    <rPh sb="22" eb="24">
      <t>ケンシュウ</t>
    </rPh>
    <rPh sb="25" eb="27">
      <t>サンカ</t>
    </rPh>
    <rPh sb="32" eb="34">
      <t>ナイブ</t>
    </rPh>
    <rPh sb="36" eb="38">
      <t>ギャクタイ</t>
    </rPh>
    <rPh sb="38" eb="40">
      <t>ケンシュウ</t>
    </rPh>
    <rPh sb="41" eb="42">
      <t>オコナ</t>
    </rPh>
    <phoneticPr fontId="1"/>
  </si>
  <si>
    <t>専従のサービス管理責任者の他に兼務で2人目のサービス管理責任者を配置し、適切な人員配置を行いました。</t>
    <rPh sb="0" eb="2">
      <t>センジュウ</t>
    </rPh>
    <rPh sb="7" eb="9">
      <t>カンリ</t>
    </rPh>
    <rPh sb="9" eb="11">
      <t>セキニン</t>
    </rPh>
    <rPh sb="11" eb="12">
      <t>シャ</t>
    </rPh>
    <rPh sb="13" eb="14">
      <t>ホカ</t>
    </rPh>
    <rPh sb="15" eb="17">
      <t>ケンム</t>
    </rPh>
    <rPh sb="19" eb="20">
      <t>リ</t>
    </rPh>
    <rPh sb="20" eb="21">
      <t>メ</t>
    </rPh>
    <rPh sb="26" eb="28">
      <t>カンリ</t>
    </rPh>
    <rPh sb="28" eb="31">
      <t>セキニンシャ</t>
    </rPh>
    <rPh sb="32" eb="34">
      <t>ハイチ</t>
    </rPh>
    <rPh sb="36" eb="38">
      <t>テキセツ</t>
    </rPh>
    <rPh sb="39" eb="41">
      <t>ジンイン</t>
    </rPh>
    <rPh sb="41" eb="43">
      <t>ハイチ</t>
    </rPh>
    <rPh sb="44" eb="45">
      <t>オコナ</t>
    </rPh>
    <phoneticPr fontId="1"/>
  </si>
  <si>
    <t>施設設備の不具合については、可能な限り職員が修繕し、経費削減に努めています。
ケアマネジメントに基づいた適切なサービス提供を行いました。</t>
    <rPh sb="0" eb="2">
      <t>シセツ</t>
    </rPh>
    <rPh sb="2" eb="4">
      <t>セツビ</t>
    </rPh>
    <rPh sb="5" eb="8">
      <t>フグアイ</t>
    </rPh>
    <rPh sb="14" eb="16">
      <t>カノウ</t>
    </rPh>
    <rPh sb="17" eb="18">
      <t>カギ</t>
    </rPh>
    <rPh sb="19" eb="21">
      <t>ショクイン</t>
    </rPh>
    <rPh sb="22" eb="24">
      <t>シュウゼン</t>
    </rPh>
    <rPh sb="26" eb="28">
      <t>ケイヒ</t>
    </rPh>
    <rPh sb="28" eb="30">
      <t>サクゲン</t>
    </rPh>
    <rPh sb="31" eb="32">
      <t>ツト</t>
    </rPh>
    <rPh sb="48" eb="49">
      <t>モト</t>
    </rPh>
    <rPh sb="52" eb="54">
      <t>テキセツ</t>
    </rPh>
    <rPh sb="59" eb="61">
      <t>テイキョウ</t>
    </rPh>
    <rPh sb="62" eb="63">
      <t>オコナ</t>
    </rPh>
    <phoneticPr fontId="1"/>
  </si>
  <si>
    <t>生活介護において定員に満たない状況が続いています。</t>
    <rPh sb="0" eb="2">
      <t>セイカツ</t>
    </rPh>
    <rPh sb="2" eb="4">
      <t>カイゴ</t>
    </rPh>
    <rPh sb="8" eb="10">
      <t>テイイン</t>
    </rPh>
    <rPh sb="11" eb="12">
      <t>ミ</t>
    </rPh>
    <rPh sb="15" eb="17">
      <t>ジョウキョウ</t>
    </rPh>
    <rPh sb="18" eb="19">
      <t>ツヅ</t>
    </rPh>
    <phoneticPr fontId="1"/>
  </si>
  <si>
    <t>利用者に選ばれる施設となるよう支援方法や広報活動の見直しを行うなど新規利用者確保の取り組みを継続する必要があります。</t>
  </si>
  <si>
    <t>障害者総合支援法に基づき事業運営を適切に行いました。内部監査を定例にすることでサービス管理責任者の業務及び人員配置等を随時チェックする体制が確立され、法令遵守にも努めました。2人目のサービス管理責任者を配置し、計画書の質の向上も図りました。</t>
    <rPh sb="0" eb="3">
      <t>ショウガイシャ</t>
    </rPh>
    <rPh sb="3" eb="5">
      <t>ソウゴウ</t>
    </rPh>
    <rPh sb="5" eb="7">
      <t>シエン</t>
    </rPh>
    <rPh sb="7" eb="8">
      <t>ホウ</t>
    </rPh>
    <rPh sb="9" eb="10">
      <t>モト</t>
    </rPh>
    <rPh sb="26" eb="28">
      <t>ナイブ</t>
    </rPh>
    <rPh sb="28" eb="30">
      <t>カンサ</t>
    </rPh>
    <rPh sb="31" eb="33">
      <t>テイレイ</t>
    </rPh>
    <rPh sb="43" eb="45">
      <t>カンリ</t>
    </rPh>
    <rPh sb="45" eb="47">
      <t>セキニン</t>
    </rPh>
    <rPh sb="47" eb="48">
      <t>シャ</t>
    </rPh>
    <rPh sb="49" eb="51">
      <t>ギョウム</t>
    </rPh>
    <rPh sb="51" eb="52">
      <t>オヨ</t>
    </rPh>
    <rPh sb="53" eb="55">
      <t>ジンイン</t>
    </rPh>
    <rPh sb="55" eb="57">
      <t>ハイチ</t>
    </rPh>
    <rPh sb="57" eb="58">
      <t>トウ</t>
    </rPh>
    <rPh sb="59" eb="61">
      <t>ズイジ</t>
    </rPh>
    <rPh sb="67" eb="69">
      <t>タイセイ</t>
    </rPh>
    <rPh sb="70" eb="72">
      <t>カクリツ</t>
    </rPh>
    <rPh sb="75" eb="77">
      <t>ホウレイ</t>
    </rPh>
    <rPh sb="77" eb="79">
      <t>ジュンシュ</t>
    </rPh>
    <rPh sb="81" eb="82">
      <t>ツト</t>
    </rPh>
    <rPh sb="88" eb="89">
      <t>リ</t>
    </rPh>
    <rPh sb="89" eb="90">
      <t>メ</t>
    </rPh>
    <rPh sb="101" eb="103">
      <t>ハイチ</t>
    </rPh>
    <rPh sb="105" eb="107">
      <t>ケイカク</t>
    </rPh>
    <rPh sb="107" eb="108">
      <t>ショ</t>
    </rPh>
    <rPh sb="109" eb="110">
      <t>シツ</t>
    </rPh>
    <rPh sb="111" eb="113">
      <t>コウジョウ</t>
    </rPh>
    <rPh sb="114" eb="115">
      <t>ハカ</t>
    </rPh>
    <phoneticPr fontId="1"/>
  </si>
  <si>
    <t>「重要事項説明書」と「利用契約書」「個人情報使用同意書」においては随時更新したものをお渡しし、説明したうえでそれぞれ署名捺印をいただいています。また、法改正に伴う変更等についても、その都度説明を行い、書面にて同意をいただいています。</t>
    <rPh sb="33" eb="35">
      <t>ズイジ</t>
    </rPh>
    <rPh sb="35" eb="37">
      <t>コウシン</t>
    </rPh>
    <rPh sb="43" eb="44">
      <t>ワタ</t>
    </rPh>
    <phoneticPr fontId="1"/>
  </si>
  <si>
    <t>障がい者1日サロンに参加し、パネル展示や施設パンフレットの配布、の他支援学校や他の事業所にもサービス内容や空き状況などを伝えています。その結果前年度より見学者が増えました。</t>
    <rPh sb="0" eb="1">
      <t>ショウ</t>
    </rPh>
    <rPh sb="3" eb="4">
      <t>シャ</t>
    </rPh>
    <rPh sb="5" eb="6">
      <t>ニチ</t>
    </rPh>
    <rPh sb="10" eb="12">
      <t>サンカ</t>
    </rPh>
    <rPh sb="17" eb="19">
      <t>テンジ</t>
    </rPh>
    <rPh sb="20" eb="22">
      <t>シセツ</t>
    </rPh>
    <rPh sb="29" eb="31">
      <t>ハイフ</t>
    </rPh>
    <rPh sb="33" eb="34">
      <t>ホカ</t>
    </rPh>
    <rPh sb="34" eb="36">
      <t>シエン</t>
    </rPh>
    <rPh sb="36" eb="38">
      <t>ガッコウ</t>
    </rPh>
    <rPh sb="39" eb="40">
      <t>タ</t>
    </rPh>
    <rPh sb="41" eb="44">
      <t>ジギョウショ</t>
    </rPh>
    <rPh sb="50" eb="52">
      <t>ナイヨウ</t>
    </rPh>
    <rPh sb="53" eb="54">
      <t>ア</t>
    </rPh>
    <rPh sb="55" eb="57">
      <t>ジョウキョウ</t>
    </rPh>
    <rPh sb="60" eb="61">
      <t>ツタ</t>
    </rPh>
    <rPh sb="69" eb="71">
      <t>ケッカ</t>
    </rPh>
    <rPh sb="71" eb="74">
      <t>ゼンネンド</t>
    </rPh>
    <rPh sb="76" eb="79">
      <t>ケンガクシャ</t>
    </rPh>
    <rPh sb="80" eb="81">
      <t>フ</t>
    </rPh>
    <phoneticPr fontId="1"/>
  </si>
  <si>
    <t>出席率の向上と生活介護は受入人数に余裕があるため新規利用者の確保が必要です。</t>
    <rPh sb="7" eb="11">
      <t>セイカツカイゴ</t>
    </rPh>
    <rPh sb="12" eb="14">
      <t>ウケイレ</t>
    </rPh>
    <rPh sb="14" eb="16">
      <t>ニンズウ</t>
    </rPh>
    <rPh sb="17" eb="19">
      <t>ヨユウ</t>
    </rPh>
    <phoneticPr fontId="1"/>
  </si>
  <si>
    <t>高齢利用者の体調管理を含め心身のケアに努めます。生活介護は、新規利用者の確保に努めます。</t>
    <rPh sb="0" eb="2">
      <t>コウレイ</t>
    </rPh>
    <rPh sb="2" eb="5">
      <t>リヨウシャ</t>
    </rPh>
    <rPh sb="6" eb="8">
      <t>タイチョウ</t>
    </rPh>
    <rPh sb="8" eb="10">
      <t>カンリ</t>
    </rPh>
    <rPh sb="11" eb="12">
      <t>フク</t>
    </rPh>
    <rPh sb="13" eb="15">
      <t>シンシン</t>
    </rPh>
    <rPh sb="19" eb="20">
      <t>ツト</t>
    </rPh>
    <rPh sb="24" eb="26">
      <t>セイカツ</t>
    </rPh>
    <rPh sb="26" eb="28">
      <t>カイゴ</t>
    </rPh>
    <rPh sb="30" eb="32">
      <t>シンキ</t>
    </rPh>
    <rPh sb="32" eb="35">
      <t>リヨウシャ</t>
    </rPh>
    <rPh sb="36" eb="38">
      <t>カクホ</t>
    </rPh>
    <rPh sb="39" eb="40">
      <t>ツト</t>
    </rPh>
    <phoneticPr fontId="1"/>
  </si>
  <si>
    <t>専従のサービス管理責任者の他に兼務で2人目のサービス管理責任者を配置し、サービス管理責任者の育成を行うとともに、より充実した個別支援計画書の作成に努めました。</t>
    <rPh sb="40" eb="42">
      <t>カンリ</t>
    </rPh>
    <rPh sb="42" eb="45">
      <t>セキニンシャ</t>
    </rPh>
    <rPh sb="46" eb="48">
      <t>イクセイ</t>
    </rPh>
    <rPh sb="49" eb="50">
      <t>オコナ</t>
    </rPh>
    <rPh sb="58" eb="60">
      <t>ジュウジツ</t>
    </rPh>
    <rPh sb="62" eb="64">
      <t>コベツ</t>
    </rPh>
    <rPh sb="64" eb="66">
      <t>シエン</t>
    </rPh>
    <rPh sb="66" eb="68">
      <t>ケイカク</t>
    </rPh>
    <rPh sb="68" eb="69">
      <t>ショ</t>
    </rPh>
    <rPh sb="70" eb="72">
      <t>サクセイ</t>
    </rPh>
    <rPh sb="73" eb="74">
      <t>ツト</t>
    </rPh>
    <phoneticPr fontId="1"/>
  </si>
  <si>
    <t>出席率を維持できるように、定期的な健康診断等で体調管理を行い、精神面のケアも行いました。感染症予防の注意喚起にも力を入れました。また、利用者が急遽利用を中止した場合、適切な相談支援を行い、報酬の確保にも努めました。</t>
    <rPh sb="71" eb="73">
      <t>キュウキョ</t>
    </rPh>
    <rPh sb="73" eb="75">
      <t>リヨウ</t>
    </rPh>
    <rPh sb="101" eb="102">
      <t>ツト</t>
    </rPh>
    <phoneticPr fontId="1"/>
  </si>
  <si>
    <t>就労継続支援Ｂ型では、入院で長期欠席されていた1名が退所になりましたが、週2日のみ利用されていた人が週3日来られるようになりました。生活介護では、支援学校からの実習生を次年度の契約につなげることができました。</t>
    <rPh sb="0" eb="2">
      <t>シュウロウ</t>
    </rPh>
    <rPh sb="2" eb="4">
      <t>ケイゾク</t>
    </rPh>
    <rPh sb="4" eb="6">
      <t>シエン</t>
    </rPh>
    <rPh sb="7" eb="8">
      <t>ガタ</t>
    </rPh>
    <rPh sb="11" eb="13">
      <t>ニュウイン</t>
    </rPh>
    <rPh sb="14" eb="16">
      <t>チョウキ</t>
    </rPh>
    <rPh sb="16" eb="18">
      <t>ケッセキ</t>
    </rPh>
    <rPh sb="24" eb="25">
      <t>メイ</t>
    </rPh>
    <rPh sb="26" eb="28">
      <t>タイショ</t>
    </rPh>
    <rPh sb="36" eb="37">
      <t>シュウ</t>
    </rPh>
    <rPh sb="38" eb="39">
      <t>ヒ</t>
    </rPh>
    <rPh sb="41" eb="43">
      <t>リヨウ</t>
    </rPh>
    <rPh sb="48" eb="49">
      <t>ヒト</t>
    </rPh>
    <rPh sb="50" eb="51">
      <t>シュウ</t>
    </rPh>
    <rPh sb="52" eb="53">
      <t>カ</t>
    </rPh>
    <rPh sb="53" eb="54">
      <t>コ</t>
    </rPh>
    <rPh sb="66" eb="68">
      <t>セイカツ</t>
    </rPh>
    <rPh sb="68" eb="70">
      <t>カイゴ</t>
    </rPh>
    <rPh sb="73" eb="75">
      <t>シエン</t>
    </rPh>
    <rPh sb="75" eb="77">
      <t>ガッコウ</t>
    </rPh>
    <rPh sb="80" eb="82">
      <t>ジッシュウ</t>
    </rPh>
    <rPh sb="82" eb="83">
      <t>セイ</t>
    </rPh>
    <rPh sb="84" eb="87">
      <t>ジネンド</t>
    </rPh>
    <rPh sb="88" eb="90">
      <t>ケイヤク</t>
    </rPh>
    <phoneticPr fontId="1"/>
  </si>
  <si>
    <t>生活介護は定員40名に対し契約者数が35名（令和2年3月31日時点)で空きがある状態です。</t>
    <phoneticPr fontId="1"/>
  </si>
  <si>
    <t>定員に空きがあることを相談支援事業所や支援学校等に伝え、積極的に見学や実習を受け入れることで新規利用者確保に努めます。</t>
    <rPh sb="0" eb="2">
      <t>テイイン</t>
    </rPh>
    <rPh sb="3" eb="4">
      <t>ア</t>
    </rPh>
    <rPh sb="11" eb="13">
      <t>ソウダン</t>
    </rPh>
    <rPh sb="13" eb="15">
      <t>シエン</t>
    </rPh>
    <rPh sb="15" eb="18">
      <t>ジギョウショ</t>
    </rPh>
    <rPh sb="19" eb="21">
      <t>シエン</t>
    </rPh>
    <rPh sb="21" eb="23">
      <t>ガッコウ</t>
    </rPh>
    <rPh sb="23" eb="24">
      <t>トウ</t>
    </rPh>
    <rPh sb="25" eb="26">
      <t>ツタ</t>
    </rPh>
    <rPh sb="28" eb="31">
      <t>セッキョクテキ</t>
    </rPh>
    <rPh sb="32" eb="34">
      <t>ケンガク</t>
    </rPh>
    <rPh sb="35" eb="37">
      <t>ジッシュウ</t>
    </rPh>
    <rPh sb="38" eb="39">
      <t>ウ</t>
    </rPh>
    <rPh sb="40" eb="41">
      <t>イ</t>
    </rPh>
    <rPh sb="46" eb="48">
      <t>シンキ</t>
    </rPh>
    <rPh sb="48" eb="51">
      <t>リヨウシャ</t>
    </rPh>
    <rPh sb="51" eb="53">
      <t>カクホ</t>
    </rPh>
    <rPh sb="54" eb="55">
      <t>ツト</t>
    </rPh>
    <phoneticPr fontId="1"/>
  </si>
  <si>
    <t>前年度に新規開拓した作業を軌道に乗せ、生活介護の作業を就労Ｂと連携して取り組む形を確立したことで、両方の平均工賃を上げることができました。
年末にはサービス毎に劇や歌の発表を行い、1つのものを協力して作り上げることの楽しさなどを体験していただきました。</t>
    <rPh sb="0" eb="3">
      <t>ゼンネンド</t>
    </rPh>
    <rPh sb="4" eb="6">
      <t>シンキ</t>
    </rPh>
    <rPh sb="6" eb="8">
      <t>カイタク</t>
    </rPh>
    <rPh sb="10" eb="12">
      <t>サギョウ</t>
    </rPh>
    <rPh sb="13" eb="15">
      <t>キドウ</t>
    </rPh>
    <rPh sb="16" eb="17">
      <t>ノ</t>
    </rPh>
    <rPh sb="19" eb="21">
      <t>セイカツ</t>
    </rPh>
    <rPh sb="21" eb="23">
      <t>カイゴ</t>
    </rPh>
    <rPh sb="24" eb="26">
      <t>サギョウ</t>
    </rPh>
    <rPh sb="27" eb="29">
      <t>シュウロウ</t>
    </rPh>
    <rPh sb="31" eb="33">
      <t>レンケイ</t>
    </rPh>
    <rPh sb="35" eb="36">
      <t>ト</t>
    </rPh>
    <rPh sb="37" eb="38">
      <t>ク</t>
    </rPh>
    <rPh sb="39" eb="40">
      <t>カタチ</t>
    </rPh>
    <rPh sb="41" eb="43">
      <t>カクリツ</t>
    </rPh>
    <rPh sb="49" eb="51">
      <t>リョウホウ</t>
    </rPh>
    <rPh sb="52" eb="54">
      <t>ヘイキン</t>
    </rPh>
    <rPh sb="54" eb="56">
      <t>コウチン</t>
    </rPh>
    <rPh sb="57" eb="58">
      <t>ア</t>
    </rPh>
    <rPh sb="70" eb="72">
      <t>ネンマツ</t>
    </rPh>
    <rPh sb="78" eb="79">
      <t>ゴト</t>
    </rPh>
    <rPh sb="80" eb="81">
      <t>ゲキ</t>
    </rPh>
    <rPh sb="82" eb="83">
      <t>ウタ</t>
    </rPh>
    <rPh sb="84" eb="86">
      <t>ハッピョウ</t>
    </rPh>
    <rPh sb="87" eb="88">
      <t>オコナ</t>
    </rPh>
    <rPh sb="96" eb="98">
      <t>キョウリョク</t>
    </rPh>
    <rPh sb="100" eb="101">
      <t>ツク</t>
    </rPh>
    <rPh sb="102" eb="103">
      <t>ア</t>
    </rPh>
    <rPh sb="108" eb="109">
      <t>タノ</t>
    </rPh>
    <rPh sb="114" eb="116">
      <t>タイケン</t>
    </rPh>
    <phoneticPr fontId="1"/>
  </si>
  <si>
    <t>隔日利用や休みの多い利用者に利用形態の変更などを提案し、利用増加に向けて働きがけを行いました。</t>
    <rPh sb="0" eb="2">
      <t>カクジツ</t>
    </rPh>
    <rPh sb="2" eb="4">
      <t>リヨウ</t>
    </rPh>
    <rPh sb="5" eb="6">
      <t>ヤス</t>
    </rPh>
    <rPh sb="8" eb="9">
      <t>オオ</t>
    </rPh>
    <rPh sb="10" eb="13">
      <t>リヨウシャ</t>
    </rPh>
    <rPh sb="14" eb="16">
      <t>リヨウ</t>
    </rPh>
    <rPh sb="16" eb="18">
      <t>ケイタイ</t>
    </rPh>
    <rPh sb="19" eb="21">
      <t>ヘンコウ</t>
    </rPh>
    <rPh sb="24" eb="26">
      <t>テイアン</t>
    </rPh>
    <rPh sb="28" eb="30">
      <t>リヨウ</t>
    </rPh>
    <rPh sb="30" eb="32">
      <t>ゾウカ</t>
    </rPh>
    <rPh sb="33" eb="34">
      <t>ム</t>
    </rPh>
    <rPh sb="36" eb="37">
      <t>ハタラ</t>
    </rPh>
    <rPh sb="41" eb="42">
      <t>オコナ</t>
    </rPh>
    <phoneticPr fontId="1"/>
  </si>
  <si>
    <t xml:space="preserve">利用者の安定的な通所に向けた取り組みを引き続き進めていく必要があります。
</t>
  </si>
  <si>
    <t>年度末のサービス毎のアンケートに加え、嗜好調査やリクエストメニューのアンケートも実施しました。</t>
    <rPh sb="0" eb="3">
      <t>ネンドマツ</t>
    </rPh>
    <rPh sb="8" eb="9">
      <t>ゴト</t>
    </rPh>
    <rPh sb="16" eb="17">
      <t>クワ</t>
    </rPh>
    <rPh sb="19" eb="21">
      <t>シコウ</t>
    </rPh>
    <rPh sb="21" eb="23">
      <t>チョウサ</t>
    </rPh>
    <rPh sb="40" eb="42">
      <t>ジッシ</t>
    </rPh>
    <phoneticPr fontId="1"/>
  </si>
  <si>
    <t>苦情にはなっていませんが、困りごとや相談については、その都度話を伺い、ご理解を得られるように早急に対応しました。</t>
    <rPh sb="0" eb="2">
      <t>クジョウ</t>
    </rPh>
    <rPh sb="13" eb="14">
      <t>コマ</t>
    </rPh>
    <rPh sb="18" eb="20">
      <t>ソウダン</t>
    </rPh>
    <rPh sb="28" eb="30">
      <t>ツド</t>
    </rPh>
    <rPh sb="30" eb="31">
      <t>ハナシ</t>
    </rPh>
    <rPh sb="32" eb="33">
      <t>ウカガ</t>
    </rPh>
    <rPh sb="36" eb="38">
      <t>リカイ</t>
    </rPh>
    <rPh sb="39" eb="40">
      <t>エ</t>
    </rPh>
    <rPh sb="46" eb="48">
      <t>ソウキュウ</t>
    </rPh>
    <rPh sb="49" eb="51">
      <t>タイオウ</t>
    </rPh>
    <phoneticPr fontId="1"/>
  </si>
  <si>
    <t>送り迎え時や面談時に本人及び家族の意向を伺い支援に活かしました。ご希望によって連絡ノートを活用することで、情報共有もスムーズに行うことができました。</t>
    <rPh sb="0" eb="1">
      <t>オク</t>
    </rPh>
    <rPh sb="2" eb="3">
      <t>ムカ</t>
    </rPh>
    <rPh sb="4" eb="5">
      <t>ジ</t>
    </rPh>
    <rPh sb="6" eb="8">
      <t>メンダン</t>
    </rPh>
    <rPh sb="8" eb="9">
      <t>ジ</t>
    </rPh>
    <rPh sb="10" eb="12">
      <t>ホンニン</t>
    </rPh>
    <rPh sb="12" eb="13">
      <t>オヨ</t>
    </rPh>
    <rPh sb="14" eb="16">
      <t>カゾク</t>
    </rPh>
    <rPh sb="17" eb="19">
      <t>イコウ</t>
    </rPh>
    <rPh sb="20" eb="21">
      <t>ウカガ</t>
    </rPh>
    <rPh sb="22" eb="24">
      <t>シエン</t>
    </rPh>
    <rPh sb="25" eb="26">
      <t>イ</t>
    </rPh>
    <rPh sb="33" eb="35">
      <t>キボウ</t>
    </rPh>
    <rPh sb="39" eb="41">
      <t>レンラク</t>
    </rPh>
    <rPh sb="45" eb="47">
      <t>カツヨウ</t>
    </rPh>
    <rPh sb="53" eb="55">
      <t>ジョウホウ</t>
    </rPh>
    <rPh sb="55" eb="57">
      <t>キョウユウ</t>
    </rPh>
    <rPh sb="63" eb="64">
      <t>オコナ</t>
    </rPh>
    <phoneticPr fontId="1"/>
  </si>
  <si>
    <t>サービス関係なく、工賃の向上を望まれる声が多かったので、生活介護と就労Ｂで連携して作業の受注を行い、生産量を増やせるように努めました。</t>
    <rPh sb="4" eb="6">
      <t>カンケイ</t>
    </rPh>
    <rPh sb="9" eb="11">
      <t>コウチン</t>
    </rPh>
    <rPh sb="12" eb="14">
      <t>コウジョウ</t>
    </rPh>
    <rPh sb="15" eb="16">
      <t>ノゾ</t>
    </rPh>
    <rPh sb="19" eb="20">
      <t>コエ</t>
    </rPh>
    <rPh sb="21" eb="22">
      <t>オオ</t>
    </rPh>
    <rPh sb="28" eb="30">
      <t>セイカツ</t>
    </rPh>
    <rPh sb="30" eb="32">
      <t>カイゴ</t>
    </rPh>
    <rPh sb="33" eb="35">
      <t>シュウロウ</t>
    </rPh>
    <rPh sb="37" eb="39">
      <t>レンケイ</t>
    </rPh>
    <rPh sb="41" eb="43">
      <t>サギョウ</t>
    </rPh>
    <rPh sb="44" eb="46">
      <t>ジュチュウ</t>
    </rPh>
    <rPh sb="47" eb="48">
      <t>オコナ</t>
    </rPh>
    <rPh sb="50" eb="52">
      <t>セイサン</t>
    </rPh>
    <rPh sb="52" eb="53">
      <t>リョウ</t>
    </rPh>
    <rPh sb="54" eb="55">
      <t>フ</t>
    </rPh>
    <rPh sb="61" eb="62">
      <t>ツト</t>
    </rPh>
    <phoneticPr fontId="1"/>
  </si>
  <si>
    <t>アンケートの回収方法を、郵送から施設内のポストに投函する形に変えたことで、利用者の意識が高まり回収率が上がりました。</t>
    <rPh sb="6" eb="8">
      <t>カイシュウ</t>
    </rPh>
    <rPh sb="8" eb="10">
      <t>ホウホウ</t>
    </rPh>
    <rPh sb="12" eb="14">
      <t>ユウソウ</t>
    </rPh>
    <rPh sb="16" eb="18">
      <t>シセツ</t>
    </rPh>
    <rPh sb="18" eb="19">
      <t>ナイ</t>
    </rPh>
    <rPh sb="24" eb="26">
      <t>トウカン</t>
    </rPh>
    <rPh sb="28" eb="29">
      <t>カタチ</t>
    </rPh>
    <rPh sb="30" eb="31">
      <t>カ</t>
    </rPh>
    <rPh sb="37" eb="40">
      <t>リヨウシャ</t>
    </rPh>
    <rPh sb="41" eb="43">
      <t>イシキ</t>
    </rPh>
    <rPh sb="44" eb="45">
      <t>タカ</t>
    </rPh>
    <rPh sb="47" eb="49">
      <t>カイシュウ</t>
    </rPh>
    <rPh sb="49" eb="50">
      <t>リツ</t>
    </rPh>
    <rPh sb="51" eb="52">
      <t>ア</t>
    </rPh>
    <phoneticPr fontId="1"/>
  </si>
  <si>
    <t>支援者の見解を踏まえながら、個々に応じたアセスメントを丁寧に行うことで、現状を正確に把握することが必要です。</t>
    <phoneticPr fontId="1"/>
  </si>
  <si>
    <t>面談時に本人が話されることと日々の状況に差があり、正確な意向の把握が困難なケースがあります。</t>
    <rPh sb="0" eb="2">
      <t>メンダン</t>
    </rPh>
    <rPh sb="2" eb="3">
      <t>ジ</t>
    </rPh>
    <rPh sb="4" eb="6">
      <t>ホンニン</t>
    </rPh>
    <rPh sb="7" eb="8">
      <t>ハナ</t>
    </rPh>
    <rPh sb="14" eb="16">
      <t>ヒビ</t>
    </rPh>
    <rPh sb="17" eb="19">
      <t>ジョウキョウ</t>
    </rPh>
    <rPh sb="20" eb="21">
      <t>サ</t>
    </rPh>
    <rPh sb="25" eb="27">
      <t>セイカク</t>
    </rPh>
    <rPh sb="28" eb="30">
      <t>イコウ</t>
    </rPh>
    <rPh sb="31" eb="33">
      <t>ハアク</t>
    </rPh>
    <rPh sb="34" eb="36">
      <t>コンナン</t>
    </rPh>
    <phoneticPr fontId="1"/>
  </si>
  <si>
    <t>食器洗浄機を導入出来たことにより、電気・ガス・水道の使用量が削減できました。</t>
    <rPh sb="17" eb="19">
      <t>デンキ</t>
    </rPh>
    <rPh sb="26" eb="28">
      <t>シヨウ</t>
    </rPh>
    <rPh sb="28" eb="29">
      <t>リョウ</t>
    </rPh>
    <phoneticPr fontId="1"/>
  </si>
  <si>
    <t>研修や勉強会への参加を継続し、内部監査などの立ち合いの機会も作ることが必要です。</t>
    <rPh sb="15" eb="17">
      <t>ナイブ</t>
    </rPh>
    <rPh sb="17" eb="19">
      <t>カンサ</t>
    </rPh>
    <rPh sb="22" eb="23">
      <t>タ</t>
    </rPh>
    <rPh sb="24" eb="25">
      <t>ア</t>
    </rPh>
    <rPh sb="27" eb="29">
      <t>キカイ</t>
    </rPh>
    <rPh sb="30" eb="31">
      <t>ツク</t>
    </rPh>
    <rPh sb="35" eb="37">
      <t>ヒツヨウ</t>
    </rPh>
    <phoneticPr fontId="1"/>
  </si>
  <si>
    <t>法令を充分に理解できていない職員も少なからずいるので、法令に基づいた質の高いサービスが行えるように、職員1人1人の意識をより一層高める必要があります。</t>
    <rPh sb="0" eb="2">
      <t>ホウレイ</t>
    </rPh>
    <rPh sb="3" eb="5">
      <t>ジュウブン</t>
    </rPh>
    <rPh sb="6" eb="8">
      <t>リカイ</t>
    </rPh>
    <rPh sb="14" eb="16">
      <t>ショクイン</t>
    </rPh>
    <rPh sb="17" eb="18">
      <t>スク</t>
    </rPh>
    <rPh sb="27" eb="29">
      <t>ホウレイ</t>
    </rPh>
    <rPh sb="30" eb="31">
      <t>モト</t>
    </rPh>
    <rPh sb="34" eb="35">
      <t>シツ</t>
    </rPh>
    <rPh sb="36" eb="37">
      <t>タカ</t>
    </rPh>
    <rPh sb="43" eb="44">
      <t>オコナ</t>
    </rPh>
    <rPh sb="50" eb="52">
      <t>ショクイン</t>
    </rPh>
    <rPh sb="53" eb="54">
      <t>リ</t>
    </rPh>
    <rPh sb="55" eb="56">
      <t>リ</t>
    </rPh>
    <rPh sb="57" eb="59">
      <t>イシキ</t>
    </rPh>
    <rPh sb="62" eb="64">
      <t>イッソウ</t>
    </rPh>
    <rPh sb="64" eb="65">
      <t>タカ</t>
    </rPh>
    <rPh sb="67" eb="69">
      <t>ヒツヨウ</t>
    </rPh>
    <phoneticPr fontId="1"/>
  </si>
  <si>
    <t>個別支援計画書の内容や日付、押印漏れが無いように管理者をはじめ複数の職員で細かくチェックするとともに、内部監査チームによる定期監査で、適正な事業運営のチェックも行いました。</t>
    <rPh sb="0" eb="2">
      <t>コベツ</t>
    </rPh>
    <rPh sb="2" eb="4">
      <t>シエン</t>
    </rPh>
    <rPh sb="4" eb="6">
      <t>ケイカク</t>
    </rPh>
    <rPh sb="6" eb="7">
      <t>ショ</t>
    </rPh>
    <rPh sb="8" eb="10">
      <t>ナイヨウ</t>
    </rPh>
    <rPh sb="11" eb="13">
      <t>ヒヅケ</t>
    </rPh>
    <rPh sb="14" eb="16">
      <t>オウイン</t>
    </rPh>
    <rPh sb="16" eb="17">
      <t>モ</t>
    </rPh>
    <rPh sb="19" eb="20">
      <t>ナ</t>
    </rPh>
    <rPh sb="24" eb="27">
      <t>カンリシャ</t>
    </rPh>
    <rPh sb="31" eb="33">
      <t>フクスウ</t>
    </rPh>
    <rPh sb="34" eb="36">
      <t>ショクイン</t>
    </rPh>
    <rPh sb="37" eb="38">
      <t>コマ</t>
    </rPh>
    <rPh sb="51" eb="53">
      <t>ナイブ</t>
    </rPh>
    <rPh sb="53" eb="55">
      <t>カンサ</t>
    </rPh>
    <rPh sb="61" eb="63">
      <t>テイキ</t>
    </rPh>
    <rPh sb="63" eb="65">
      <t>カンサ</t>
    </rPh>
    <rPh sb="67" eb="69">
      <t>テキセイ</t>
    </rPh>
    <rPh sb="70" eb="72">
      <t>ジギョウ</t>
    </rPh>
    <rPh sb="72" eb="74">
      <t>ウンエイ</t>
    </rPh>
    <rPh sb="80" eb="81">
      <t>オコナ</t>
    </rPh>
    <phoneticPr fontId="1"/>
  </si>
  <si>
    <t xml:space="preserve">引き続き法令に基づいたチェック体制の強化を行う必要があります。
建物の老朽化が進んでおり、危険個所が増えています。
</t>
    <rPh sb="0" eb="1">
      <t>ヒ</t>
    </rPh>
    <rPh sb="2" eb="3">
      <t>ツヅ</t>
    </rPh>
    <rPh sb="4" eb="6">
      <t>ホウレイ</t>
    </rPh>
    <rPh sb="7" eb="8">
      <t>モト</t>
    </rPh>
    <rPh sb="15" eb="17">
      <t>タイセイ</t>
    </rPh>
    <rPh sb="18" eb="20">
      <t>キョウカ</t>
    </rPh>
    <rPh sb="21" eb="22">
      <t>オコナ</t>
    </rPh>
    <rPh sb="23" eb="25">
      <t>ヒツヨウ</t>
    </rPh>
    <rPh sb="32" eb="34">
      <t>タテモノ</t>
    </rPh>
    <rPh sb="35" eb="38">
      <t>ロウキュウカ</t>
    </rPh>
    <rPh sb="39" eb="40">
      <t>スス</t>
    </rPh>
    <rPh sb="45" eb="47">
      <t>キケン</t>
    </rPh>
    <rPh sb="47" eb="49">
      <t>カショ</t>
    </rPh>
    <rPh sb="50" eb="51">
      <t>フ</t>
    </rPh>
    <phoneticPr fontId="1"/>
  </si>
  <si>
    <t>内部監査の実施及び結果の周知と管理者を含めた複数でのチェックを引き続き強化していきます。
老朽化している箇所は計画的に修繕をしていく必要があります。</t>
    <rPh sb="0" eb="2">
      <t>ナイブ</t>
    </rPh>
    <rPh sb="2" eb="4">
      <t>カンサ</t>
    </rPh>
    <rPh sb="5" eb="7">
      <t>ジッシ</t>
    </rPh>
    <rPh sb="7" eb="8">
      <t>オヨ</t>
    </rPh>
    <rPh sb="9" eb="11">
      <t>ケッカ</t>
    </rPh>
    <rPh sb="12" eb="14">
      <t>シュウチ</t>
    </rPh>
    <rPh sb="15" eb="18">
      <t>カンリシャ</t>
    </rPh>
    <rPh sb="19" eb="20">
      <t>フク</t>
    </rPh>
    <rPh sb="22" eb="24">
      <t>フクスウ</t>
    </rPh>
    <rPh sb="31" eb="32">
      <t>ヒ</t>
    </rPh>
    <rPh sb="33" eb="34">
      <t>ツヅ</t>
    </rPh>
    <rPh sb="35" eb="37">
      <t>キョウカ</t>
    </rPh>
    <phoneticPr fontId="1"/>
  </si>
  <si>
    <t xml:space="preserve">　節水及び必要最低限で照明、エアコンを使用するよう職員に周知徹底し、経費削減に努めた結果、水道・光熱費が下がりました。
</t>
    <rPh sb="19" eb="21">
      <t>シヨウ</t>
    </rPh>
    <rPh sb="34" eb="36">
      <t>ケイヒ</t>
    </rPh>
    <rPh sb="42" eb="44">
      <t>ケッカ</t>
    </rPh>
    <rPh sb="45" eb="47">
      <t>スイドウ</t>
    </rPh>
    <rPh sb="48" eb="51">
      <t>コウネツヒ</t>
    </rPh>
    <rPh sb="52" eb="53">
      <t>サ</t>
    </rPh>
    <phoneticPr fontId="1"/>
  </si>
  <si>
    <t>引き続き計画的な改修を実施すること。</t>
    <rPh sb="0" eb="1">
      <t>ヒ</t>
    </rPh>
    <rPh sb="2" eb="3">
      <t>ツヅ</t>
    </rPh>
    <rPh sb="4" eb="7">
      <t>ケイカクテキ</t>
    </rPh>
    <rPh sb="8" eb="10">
      <t>カイシュウ</t>
    </rPh>
    <rPh sb="11" eb="13">
      <t>ジッシ</t>
    </rPh>
    <phoneticPr fontId="1"/>
  </si>
  <si>
    <t>適切な施設修繕により、利用者の環境整備を重視した事業運営が行われている。</t>
    <rPh sb="0" eb="2">
      <t>テキセツ</t>
    </rPh>
    <rPh sb="3" eb="5">
      <t>シセツ</t>
    </rPh>
    <rPh sb="5" eb="7">
      <t>シュウゼン</t>
    </rPh>
    <rPh sb="11" eb="14">
      <t>リヨウシャ</t>
    </rPh>
    <rPh sb="15" eb="17">
      <t>カンキョウ</t>
    </rPh>
    <rPh sb="17" eb="19">
      <t>セイビ</t>
    </rPh>
    <rPh sb="20" eb="22">
      <t>ジュウシ</t>
    </rPh>
    <rPh sb="24" eb="26">
      <t>ジギョウ</t>
    </rPh>
    <rPh sb="26" eb="28">
      <t>ウンエイ</t>
    </rPh>
    <rPh sb="29" eb="30">
      <t>オコナ</t>
    </rPh>
    <phoneticPr fontId="1"/>
  </si>
  <si>
    <t>定期点検等を通じ、適切な管理に努めるとともに、真に必要な改修については、市と協議すること。</t>
    <phoneticPr fontId="1"/>
  </si>
  <si>
    <t>適切に行われている。</t>
    <rPh sb="0" eb="2">
      <t>テキセツ</t>
    </rPh>
    <rPh sb="3" eb="4">
      <t>オコナ</t>
    </rPh>
    <phoneticPr fontId="1"/>
  </si>
  <si>
    <t>適切な人員配置が行われている。</t>
    <rPh sb="0" eb="2">
      <t>テキセツ</t>
    </rPh>
    <rPh sb="3" eb="5">
      <t>ジンイン</t>
    </rPh>
    <rPh sb="5" eb="7">
      <t>ハイチ</t>
    </rPh>
    <rPh sb="8" eb="9">
      <t>オコナ</t>
    </rPh>
    <phoneticPr fontId="1"/>
  </si>
  <si>
    <t>サービスの質的向上を目指した取り組みであり、良好な管理運営を行っていると評価できる。</t>
    <rPh sb="5" eb="6">
      <t>シツ</t>
    </rPh>
    <rPh sb="6" eb="7">
      <t>テキ</t>
    </rPh>
    <rPh sb="7" eb="9">
      <t>コウジョウ</t>
    </rPh>
    <rPh sb="10" eb="12">
      <t>メザ</t>
    </rPh>
    <rPh sb="14" eb="15">
      <t>ト</t>
    </rPh>
    <rPh sb="16" eb="17">
      <t>ク</t>
    </rPh>
    <rPh sb="22" eb="24">
      <t>リョウコウ</t>
    </rPh>
    <rPh sb="25" eb="27">
      <t>カンリ</t>
    </rPh>
    <rPh sb="27" eb="29">
      <t>ウンエイ</t>
    </rPh>
    <rPh sb="30" eb="31">
      <t>オコナ</t>
    </rPh>
    <rPh sb="36" eb="38">
      <t>ヒョウカ</t>
    </rPh>
    <phoneticPr fontId="1"/>
  </si>
  <si>
    <t>研修への参加機会は確保されている。引き続き職員の能力向上、理解促進に努めること。</t>
    <rPh sb="0" eb="2">
      <t>ケンシュウ</t>
    </rPh>
    <rPh sb="4" eb="6">
      <t>サンカ</t>
    </rPh>
    <rPh sb="6" eb="8">
      <t>キカイ</t>
    </rPh>
    <rPh sb="9" eb="11">
      <t>カクホ</t>
    </rPh>
    <rPh sb="17" eb="18">
      <t>ヒ</t>
    </rPh>
    <rPh sb="19" eb="20">
      <t>ツヅ</t>
    </rPh>
    <rPh sb="21" eb="23">
      <t>ショクイン</t>
    </rPh>
    <rPh sb="24" eb="26">
      <t>ノウリョク</t>
    </rPh>
    <rPh sb="26" eb="28">
      <t>コウジョウ</t>
    </rPh>
    <rPh sb="29" eb="31">
      <t>リカイ</t>
    </rPh>
    <rPh sb="31" eb="33">
      <t>ソクシン</t>
    </rPh>
    <rPh sb="34" eb="35">
      <t>ツト</t>
    </rPh>
    <phoneticPr fontId="1"/>
  </si>
  <si>
    <t>引き続き、積極的な取り組みを期待する。</t>
    <rPh sb="0" eb="1">
      <t>ヒ</t>
    </rPh>
    <rPh sb="2" eb="3">
      <t>ツヅ</t>
    </rPh>
    <rPh sb="5" eb="7">
      <t>セッキョク</t>
    </rPh>
    <rPh sb="7" eb="8">
      <t>テキ</t>
    </rPh>
    <rPh sb="9" eb="10">
      <t>ト</t>
    </rPh>
    <rPh sb="11" eb="12">
      <t>ク</t>
    </rPh>
    <rPh sb="14" eb="16">
      <t>キタイ</t>
    </rPh>
    <phoneticPr fontId="1"/>
  </si>
  <si>
    <t>管理運営上、職員には十分な法令理解が求められる。単に研修に参加するだけではなく、実際の職務遂行上においても、施設長やサービス管理責任者は積極的な指導を行うこと。</t>
    <rPh sb="0" eb="2">
      <t>カンリ</t>
    </rPh>
    <rPh sb="2" eb="4">
      <t>ウンエイ</t>
    </rPh>
    <rPh sb="4" eb="5">
      <t>ジョウ</t>
    </rPh>
    <rPh sb="6" eb="8">
      <t>ショクイン</t>
    </rPh>
    <rPh sb="10" eb="12">
      <t>ジュウブン</t>
    </rPh>
    <rPh sb="13" eb="15">
      <t>ホウレイ</t>
    </rPh>
    <rPh sb="15" eb="17">
      <t>リカイ</t>
    </rPh>
    <rPh sb="18" eb="19">
      <t>モト</t>
    </rPh>
    <rPh sb="24" eb="25">
      <t>タン</t>
    </rPh>
    <rPh sb="26" eb="28">
      <t>ケンシュウ</t>
    </rPh>
    <rPh sb="29" eb="31">
      <t>サンカ</t>
    </rPh>
    <rPh sb="40" eb="42">
      <t>ジッサイ</t>
    </rPh>
    <rPh sb="43" eb="45">
      <t>ショクム</t>
    </rPh>
    <rPh sb="45" eb="47">
      <t>スイコウ</t>
    </rPh>
    <rPh sb="47" eb="48">
      <t>ジョウ</t>
    </rPh>
    <rPh sb="54" eb="56">
      <t>シセツ</t>
    </rPh>
    <rPh sb="56" eb="57">
      <t>チョウ</t>
    </rPh>
    <rPh sb="62" eb="64">
      <t>カンリ</t>
    </rPh>
    <rPh sb="64" eb="66">
      <t>セキニン</t>
    </rPh>
    <rPh sb="66" eb="67">
      <t>シャ</t>
    </rPh>
    <rPh sb="68" eb="71">
      <t>セッキョクテキ</t>
    </rPh>
    <rPh sb="72" eb="74">
      <t>シドウ</t>
    </rPh>
    <rPh sb="75" eb="76">
      <t>オコナ</t>
    </rPh>
    <phoneticPr fontId="1"/>
  </si>
  <si>
    <t>チェック体制の強化や法人本部の指揮・監督等を通じて、適切な施設運営ができるように取り組む必要がある。
建物については、定期点検等により、危険予知に努めること。</t>
    <rPh sb="10" eb="12">
      <t>ホウジン</t>
    </rPh>
    <rPh sb="12" eb="14">
      <t>ホンブ</t>
    </rPh>
    <rPh sb="15" eb="17">
      <t>シキ</t>
    </rPh>
    <rPh sb="18" eb="20">
      <t>カントク</t>
    </rPh>
    <rPh sb="20" eb="21">
      <t>ナド</t>
    </rPh>
    <rPh sb="22" eb="23">
      <t>ツウ</t>
    </rPh>
    <rPh sb="26" eb="28">
      <t>テキセツ</t>
    </rPh>
    <rPh sb="29" eb="31">
      <t>シセツ</t>
    </rPh>
    <rPh sb="31" eb="33">
      <t>ウンエイ</t>
    </rPh>
    <rPh sb="40" eb="41">
      <t>ト</t>
    </rPh>
    <rPh sb="42" eb="43">
      <t>ク</t>
    </rPh>
    <rPh sb="44" eb="46">
      <t>ヒツヨウ</t>
    </rPh>
    <rPh sb="51" eb="53">
      <t>タテモノ</t>
    </rPh>
    <rPh sb="59" eb="61">
      <t>テイキ</t>
    </rPh>
    <rPh sb="61" eb="63">
      <t>テンケン</t>
    </rPh>
    <rPh sb="63" eb="64">
      <t>トウ</t>
    </rPh>
    <rPh sb="68" eb="70">
      <t>キケン</t>
    </rPh>
    <rPh sb="70" eb="72">
      <t>ヨチ</t>
    </rPh>
    <rPh sb="73" eb="74">
      <t>ツト</t>
    </rPh>
    <phoneticPr fontId="1"/>
  </si>
  <si>
    <t>令和２年度に補正予算にて、空調機については対応することとしている。定期点検等を通じ、適切な管理に努めるとともに、真に必要な修繕等については、市と協議すること。</t>
    <rPh sb="0" eb="2">
      <t>レイワ</t>
    </rPh>
    <rPh sb="3" eb="5">
      <t>ネンド</t>
    </rPh>
    <rPh sb="6" eb="8">
      <t>ホセイ</t>
    </rPh>
    <rPh sb="8" eb="10">
      <t>ヨサン</t>
    </rPh>
    <rPh sb="13" eb="16">
      <t>クウチョウキ</t>
    </rPh>
    <rPh sb="21" eb="23">
      <t>タイオウ</t>
    </rPh>
    <rPh sb="33" eb="35">
      <t>テイキ</t>
    </rPh>
    <rPh sb="35" eb="37">
      <t>テンケン</t>
    </rPh>
    <rPh sb="37" eb="38">
      <t>トウ</t>
    </rPh>
    <rPh sb="39" eb="40">
      <t>ツウ</t>
    </rPh>
    <rPh sb="42" eb="44">
      <t>テキセツ</t>
    </rPh>
    <rPh sb="45" eb="47">
      <t>カンリ</t>
    </rPh>
    <rPh sb="48" eb="49">
      <t>ツト</t>
    </rPh>
    <rPh sb="56" eb="57">
      <t>シン</t>
    </rPh>
    <rPh sb="58" eb="60">
      <t>ヒツヨウ</t>
    </rPh>
    <rPh sb="61" eb="63">
      <t>シュウゼン</t>
    </rPh>
    <rPh sb="63" eb="64">
      <t>トウ</t>
    </rPh>
    <rPh sb="70" eb="71">
      <t>シ</t>
    </rPh>
    <rPh sb="72" eb="74">
      <t>キョウギ</t>
    </rPh>
    <phoneticPr fontId="1"/>
  </si>
  <si>
    <t>管理者を中心に、複数名でのチェック体制を整え、リスク管理を行うこと。また真に必要な修繕等については、市と協議すること。</t>
    <rPh sb="0" eb="3">
      <t>カンリシャ</t>
    </rPh>
    <rPh sb="4" eb="6">
      <t>チュウシン</t>
    </rPh>
    <rPh sb="8" eb="10">
      <t>フクスウ</t>
    </rPh>
    <rPh sb="10" eb="11">
      <t>メイ</t>
    </rPh>
    <rPh sb="17" eb="19">
      <t>タイセイ</t>
    </rPh>
    <rPh sb="20" eb="21">
      <t>トトノ</t>
    </rPh>
    <rPh sb="26" eb="28">
      <t>カンリ</t>
    </rPh>
    <rPh sb="29" eb="30">
      <t>オコナ</t>
    </rPh>
    <phoneticPr fontId="1"/>
  </si>
  <si>
    <t>経費削減のため努力が行われている。現在の取り組みを続けられたい。</t>
    <rPh sb="0" eb="2">
      <t>ケイヒ</t>
    </rPh>
    <rPh sb="2" eb="4">
      <t>サクゲン</t>
    </rPh>
    <rPh sb="7" eb="9">
      <t>ドリョク</t>
    </rPh>
    <rPh sb="10" eb="11">
      <t>オコナ</t>
    </rPh>
    <rPh sb="17" eb="19">
      <t>ゲンザイ</t>
    </rPh>
    <rPh sb="20" eb="21">
      <t>ト</t>
    </rPh>
    <rPh sb="22" eb="23">
      <t>ク</t>
    </rPh>
    <rPh sb="25" eb="26">
      <t>ツヅ</t>
    </rPh>
    <phoneticPr fontId="1"/>
  </si>
  <si>
    <t>障害福祉サービス等事業収入は前年度より減少している。</t>
    <rPh sb="0" eb="2">
      <t>ショウガイ</t>
    </rPh>
    <rPh sb="2" eb="4">
      <t>フクシ</t>
    </rPh>
    <rPh sb="8" eb="9">
      <t>トウ</t>
    </rPh>
    <rPh sb="9" eb="11">
      <t>ジギョウ</t>
    </rPh>
    <rPh sb="11" eb="13">
      <t>シュウニュウ</t>
    </rPh>
    <rPh sb="14" eb="17">
      <t>ゼンネンド</t>
    </rPh>
    <rPh sb="19" eb="21">
      <t>ゲンショウ</t>
    </rPh>
    <phoneticPr fontId="1"/>
  </si>
  <si>
    <t>出席率は前年度よりも僅かに減少しているものの、高い水準を維持している。利用者への丁寧な対応を続けることで、出席率向上に努められたい。</t>
    <rPh sb="0" eb="2">
      <t>シュッセキ</t>
    </rPh>
    <rPh sb="2" eb="3">
      <t>リツ</t>
    </rPh>
    <rPh sb="4" eb="7">
      <t>ゼンネンド</t>
    </rPh>
    <rPh sb="10" eb="11">
      <t>ワズ</t>
    </rPh>
    <rPh sb="13" eb="15">
      <t>ゲンショウ</t>
    </rPh>
    <rPh sb="23" eb="24">
      <t>タカ</t>
    </rPh>
    <rPh sb="25" eb="27">
      <t>スイジュン</t>
    </rPh>
    <rPh sb="28" eb="30">
      <t>イジ</t>
    </rPh>
    <rPh sb="35" eb="38">
      <t>リヨウシャ</t>
    </rPh>
    <rPh sb="40" eb="42">
      <t>テイネイ</t>
    </rPh>
    <rPh sb="43" eb="45">
      <t>タイオウ</t>
    </rPh>
    <rPh sb="46" eb="47">
      <t>ツヅ</t>
    </rPh>
    <rPh sb="53" eb="55">
      <t>シュッセキ</t>
    </rPh>
    <rPh sb="55" eb="56">
      <t>リツ</t>
    </rPh>
    <rPh sb="56" eb="58">
      <t>コウジョウ</t>
    </rPh>
    <rPh sb="59" eb="60">
      <t>ツト</t>
    </rPh>
    <phoneticPr fontId="1"/>
  </si>
  <si>
    <t>適切に行われている。</t>
    <phoneticPr fontId="1"/>
  </si>
  <si>
    <t>利用者の満足度向上と適切なケアマネジメントを進める必要がある一方、過度な職員負担が生じないよう注意する。</t>
    <rPh sb="0" eb="3">
      <t>リヨウシャ</t>
    </rPh>
    <rPh sb="4" eb="7">
      <t>マンゾクド</t>
    </rPh>
    <rPh sb="7" eb="9">
      <t>コウジョウ</t>
    </rPh>
    <rPh sb="10" eb="12">
      <t>テキセツ</t>
    </rPh>
    <rPh sb="22" eb="23">
      <t>スス</t>
    </rPh>
    <rPh sb="25" eb="27">
      <t>ヒツヨウ</t>
    </rPh>
    <rPh sb="30" eb="32">
      <t>イッポウ</t>
    </rPh>
    <rPh sb="33" eb="35">
      <t>カド</t>
    </rPh>
    <rPh sb="36" eb="38">
      <t>ショクイン</t>
    </rPh>
    <rPh sb="38" eb="40">
      <t>フタン</t>
    </rPh>
    <rPh sb="41" eb="42">
      <t>ショウ</t>
    </rPh>
    <rPh sb="47" eb="49">
      <t>チュウイ</t>
    </rPh>
    <phoneticPr fontId="1"/>
  </si>
  <si>
    <t>適切な支援が行われている。</t>
    <rPh sb="3" eb="5">
      <t>シエン</t>
    </rPh>
    <rPh sb="6" eb="7">
      <t>オコナ</t>
    </rPh>
    <phoneticPr fontId="1"/>
  </si>
  <si>
    <t>一人ひとりの特性やニーズ把握を丁寧に行っている。適切なケアマネジメントに基づき、利用者の自立に資するサービス提供を行うこと。</t>
    <rPh sb="0" eb="2">
      <t>ヒトリ</t>
    </rPh>
    <rPh sb="6" eb="8">
      <t>トクセイ</t>
    </rPh>
    <rPh sb="12" eb="14">
      <t>ハアク</t>
    </rPh>
    <rPh sb="15" eb="17">
      <t>テイネイ</t>
    </rPh>
    <rPh sb="18" eb="19">
      <t>オコナ</t>
    </rPh>
    <rPh sb="24" eb="26">
      <t>テキセツ</t>
    </rPh>
    <rPh sb="36" eb="37">
      <t>モト</t>
    </rPh>
    <rPh sb="40" eb="43">
      <t>リヨウシャ</t>
    </rPh>
    <rPh sb="44" eb="46">
      <t>ジリツ</t>
    </rPh>
    <rPh sb="47" eb="48">
      <t>シ</t>
    </rPh>
    <rPh sb="57" eb="58">
      <t>オコナ</t>
    </rPh>
    <phoneticPr fontId="1"/>
  </si>
  <si>
    <t>利用者のニーズに応じたサービス提供体制が取られている。</t>
    <rPh sb="8" eb="9">
      <t>オウ</t>
    </rPh>
    <rPh sb="17" eb="19">
      <t>タイセイ</t>
    </rPh>
    <rPh sb="20" eb="21">
      <t>ト</t>
    </rPh>
    <phoneticPr fontId="1"/>
  </si>
  <si>
    <t>相談支援事業所や支援学校との連携を進めるとともに、小戸作業所が利用者から選ばれるよう、事業所の特色を打ち出していく必要がある。</t>
    <phoneticPr fontId="1"/>
  </si>
  <si>
    <t>新規利用者が増加するよう、具体的な取り組みと成果を期待する。</t>
    <rPh sb="0" eb="2">
      <t>シンキ</t>
    </rPh>
    <rPh sb="2" eb="5">
      <t>リヨウシャ</t>
    </rPh>
    <rPh sb="6" eb="8">
      <t>ゾウカ</t>
    </rPh>
    <rPh sb="13" eb="16">
      <t>グタイテキ</t>
    </rPh>
    <rPh sb="17" eb="18">
      <t>ト</t>
    </rPh>
    <rPh sb="19" eb="20">
      <t>ク</t>
    </rPh>
    <rPh sb="22" eb="24">
      <t>セイカ</t>
    </rPh>
    <rPh sb="25" eb="27">
      <t>キタイ</t>
    </rPh>
    <phoneticPr fontId="1"/>
  </si>
  <si>
    <t>安定的な施設運営のためには、事業収入の増加が不可欠である。出席率の向上と利用者の増加に向けた取り組みを進める一方、地域生活支援事業サービス区分の抜本的な見直しが必要である。</t>
    <rPh sb="0" eb="2">
      <t>アンテイ</t>
    </rPh>
    <rPh sb="2" eb="3">
      <t>テキ</t>
    </rPh>
    <rPh sb="4" eb="6">
      <t>シセツ</t>
    </rPh>
    <rPh sb="6" eb="8">
      <t>ウンエイ</t>
    </rPh>
    <rPh sb="19" eb="21">
      <t>ゾウカ</t>
    </rPh>
    <rPh sb="22" eb="25">
      <t>フカケツ</t>
    </rPh>
    <rPh sb="29" eb="31">
      <t>シュッセキ</t>
    </rPh>
    <rPh sb="31" eb="32">
      <t>リツ</t>
    </rPh>
    <rPh sb="33" eb="35">
      <t>コウジョウ</t>
    </rPh>
    <rPh sb="36" eb="39">
      <t>リヨウシャ</t>
    </rPh>
    <rPh sb="40" eb="42">
      <t>ゾウカ</t>
    </rPh>
    <rPh sb="43" eb="44">
      <t>ム</t>
    </rPh>
    <rPh sb="46" eb="47">
      <t>ト</t>
    </rPh>
    <rPh sb="48" eb="49">
      <t>ク</t>
    </rPh>
    <rPh sb="51" eb="52">
      <t>スス</t>
    </rPh>
    <rPh sb="54" eb="56">
      <t>イッポウ</t>
    </rPh>
    <rPh sb="72" eb="75">
      <t>バッポンテキ</t>
    </rPh>
    <rPh sb="76" eb="78">
      <t>ミナオ</t>
    </rPh>
    <rPh sb="80" eb="82">
      <t>ヒツヨウ</t>
    </rPh>
    <phoneticPr fontId="1"/>
  </si>
  <si>
    <t>支出削減と収入増加による収支バランスの適正化実現に向け、具体的な取り組みと成果を期待する。</t>
    <rPh sb="12" eb="14">
      <t>シュウシ</t>
    </rPh>
    <rPh sb="19" eb="22">
      <t>テキセイカ</t>
    </rPh>
    <rPh sb="22" eb="24">
      <t>ジツゲン</t>
    </rPh>
    <rPh sb="25" eb="26">
      <t>ム</t>
    </rPh>
    <phoneticPr fontId="1"/>
  </si>
  <si>
    <t>引き続き、利用者とその家族等のニーズ把握と、きめ細やかな対応に努めること。</t>
    <rPh sb="0" eb="1">
      <t>ヒ</t>
    </rPh>
    <rPh sb="2" eb="3">
      <t>ツヅ</t>
    </rPh>
    <rPh sb="5" eb="8">
      <t>リヨウシャ</t>
    </rPh>
    <rPh sb="11" eb="13">
      <t>カゾク</t>
    </rPh>
    <rPh sb="13" eb="14">
      <t>ナド</t>
    </rPh>
    <rPh sb="18" eb="20">
      <t>ハアク</t>
    </rPh>
    <rPh sb="24" eb="25">
      <t>コマ</t>
    </rPh>
    <rPh sb="28" eb="30">
      <t>タイオウ</t>
    </rPh>
    <rPh sb="31" eb="32">
      <t>ツト</t>
    </rPh>
    <phoneticPr fontId="1"/>
  </si>
  <si>
    <t>引き続き、積極的な取り組みが行われることを期待している。</t>
    <rPh sb="0" eb="1">
      <t>ヒ</t>
    </rPh>
    <rPh sb="2" eb="3">
      <t>ツヅ</t>
    </rPh>
    <rPh sb="5" eb="8">
      <t>セッキョクテキ</t>
    </rPh>
    <rPh sb="9" eb="10">
      <t>ト</t>
    </rPh>
    <rPh sb="11" eb="12">
      <t>ク</t>
    </rPh>
    <rPh sb="14" eb="15">
      <t>オコナ</t>
    </rPh>
    <rPh sb="21" eb="23">
      <t>キタイ</t>
    </rPh>
    <phoneticPr fontId="1"/>
  </si>
  <si>
    <t>新規利用者を確保するためには、相談支援事業所や支援学校等との連携を進めるとともに、小戸作業所が利用者から選ばれるよう、事業所の特色を打ち出していく必要がある。</t>
    <rPh sb="0" eb="2">
      <t>シンキ</t>
    </rPh>
    <rPh sb="2" eb="5">
      <t>リヨウシャ</t>
    </rPh>
    <rPh sb="6" eb="8">
      <t>カクホ</t>
    </rPh>
    <rPh sb="15" eb="17">
      <t>ソウダン</t>
    </rPh>
    <rPh sb="17" eb="19">
      <t>シエン</t>
    </rPh>
    <rPh sb="19" eb="21">
      <t>ジギョウ</t>
    </rPh>
    <rPh sb="21" eb="22">
      <t>ショ</t>
    </rPh>
    <rPh sb="23" eb="25">
      <t>シエン</t>
    </rPh>
    <rPh sb="25" eb="27">
      <t>ガッコウ</t>
    </rPh>
    <rPh sb="27" eb="28">
      <t>ナド</t>
    </rPh>
    <rPh sb="30" eb="32">
      <t>レンケイ</t>
    </rPh>
    <rPh sb="33" eb="34">
      <t>スス</t>
    </rPh>
    <rPh sb="41" eb="43">
      <t>オド</t>
    </rPh>
    <rPh sb="43" eb="45">
      <t>サギョウ</t>
    </rPh>
    <rPh sb="45" eb="46">
      <t>ショ</t>
    </rPh>
    <rPh sb="47" eb="50">
      <t>リヨウシャ</t>
    </rPh>
    <rPh sb="52" eb="53">
      <t>エラ</t>
    </rPh>
    <rPh sb="59" eb="62">
      <t>ジギョウショ</t>
    </rPh>
    <rPh sb="63" eb="65">
      <t>トクショク</t>
    </rPh>
    <rPh sb="66" eb="67">
      <t>ウ</t>
    </rPh>
    <rPh sb="68" eb="69">
      <t>ダ</t>
    </rPh>
    <rPh sb="73" eb="75">
      <t>ヒツヨウ</t>
    </rPh>
    <phoneticPr fontId="1"/>
  </si>
  <si>
    <t>相談支援事業所や支援学校等との連携を進めるとともに、小戸作業所が利用者から選ばれるよう、事業所の特色を打ち出していく必要がある。</t>
    <rPh sb="0" eb="2">
      <t>ソウダン</t>
    </rPh>
    <rPh sb="2" eb="4">
      <t>シエン</t>
    </rPh>
    <rPh sb="4" eb="6">
      <t>ジギョウ</t>
    </rPh>
    <rPh sb="6" eb="7">
      <t>ショ</t>
    </rPh>
    <rPh sb="8" eb="10">
      <t>シエン</t>
    </rPh>
    <rPh sb="10" eb="12">
      <t>ガッコウ</t>
    </rPh>
    <rPh sb="12" eb="13">
      <t>ナド</t>
    </rPh>
    <rPh sb="15" eb="17">
      <t>レンケイ</t>
    </rPh>
    <rPh sb="18" eb="19">
      <t>スス</t>
    </rPh>
    <rPh sb="26" eb="28">
      <t>オド</t>
    </rPh>
    <rPh sb="28" eb="30">
      <t>サギョウ</t>
    </rPh>
    <rPh sb="30" eb="31">
      <t>ショ</t>
    </rPh>
    <rPh sb="32" eb="35">
      <t>リヨウシャ</t>
    </rPh>
    <rPh sb="37" eb="38">
      <t>エラ</t>
    </rPh>
    <rPh sb="44" eb="47">
      <t>ジギョウショ</t>
    </rPh>
    <rPh sb="48" eb="50">
      <t>トクショク</t>
    </rPh>
    <rPh sb="51" eb="52">
      <t>ウ</t>
    </rPh>
    <rPh sb="53" eb="54">
      <t>ダ</t>
    </rPh>
    <rPh sb="58" eb="60">
      <t>ヒツヨウ</t>
    </rPh>
    <phoneticPr fontId="1"/>
  </si>
  <si>
    <t>機会を捉えて広報や事業内容の周知に努めている。体験利用等についても積極的に受け入れを進めていただきたい。</t>
    <rPh sb="0" eb="2">
      <t>キカイ</t>
    </rPh>
    <rPh sb="3" eb="4">
      <t>トラ</t>
    </rPh>
    <rPh sb="6" eb="8">
      <t>コウホウ</t>
    </rPh>
    <rPh sb="9" eb="11">
      <t>ジギョウ</t>
    </rPh>
    <rPh sb="11" eb="13">
      <t>ナイヨウ</t>
    </rPh>
    <rPh sb="14" eb="16">
      <t>シュウチ</t>
    </rPh>
    <rPh sb="17" eb="18">
      <t>ツト</t>
    </rPh>
    <rPh sb="23" eb="25">
      <t>タイケン</t>
    </rPh>
    <rPh sb="25" eb="27">
      <t>リヨウ</t>
    </rPh>
    <rPh sb="27" eb="28">
      <t>トウ</t>
    </rPh>
    <rPh sb="33" eb="36">
      <t>セッキョクテキ</t>
    </rPh>
    <rPh sb="37" eb="38">
      <t>ウ</t>
    </rPh>
    <rPh sb="39" eb="40">
      <t>イ</t>
    </rPh>
    <rPh sb="42" eb="43">
      <t>スス</t>
    </rPh>
    <phoneticPr fontId="1"/>
  </si>
  <si>
    <t>各書面も適宜改定され、利用者やその家族等へ適切な説明や手続きが行われている。</t>
    <rPh sb="0" eb="3">
      <t>カクショメン</t>
    </rPh>
    <rPh sb="4" eb="6">
      <t>テキギ</t>
    </rPh>
    <rPh sb="6" eb="8">
      <t>カイテイ</t>
    </rPh>
    <rPh sb="11" eb="14">
      <t>リヨウシャ</t>
    </rPh>
    <rPh sb="17" eb="19">
      <t>カゾク</t>
    </rPh>
    <rPh sb="19" eb="20">
      <t>トウ</t>
    </rPh>
    <rPh sb="21" eb="23">
      <t>テキセツ</t>
    </rPh>
    <rPh sb="24" eb="26">
      <t>セツメイ</t>
    </rPh>
    <rPh sb="27" eb="29">
      <t>テツヅ</t>
    </rPh>
    <rPh sb="31" eb="32">
      <t>オコナ</t>
    </rPh>
    <phoneticPr fontId="1"/>
  </si>
  <si>
    <t>法令に沿った事業運営が適切に行われている。また、サービス管理者を人員基準以上配置することで、質の向上が図られている。</t>
    <rPh sb="0" eb="2">
      <t>ホウレイ</t>
    </rPh>
    <rPh sb="3" eb="4">
      <t>ソ</t>
    </rPh>
    <rPh sb="6" eb="8">
      <t>ジギョウ</t>
    </rPh>
    <rPh sb="8" eb="10">
      <t>ウンエイ</t>
    </rPh>
    <rPh sb="11" eb="13">
      <t>テキセツ</t>
    </rPh>
    <rPh sb="14" eb="15">
      <t>オコナ</t>
    </rPh>
    <rPh sb="28" eb="31">
      <t>カンリシャ</t>
    </rPh>
    <rPh sb="32" eb="34">
      <t>ジンイン</t>
    </rPh>
    <rPh sb="34" eb="36">
      <t>キジュン</t>
    </rPh>
    <rPh sb="36" eb="38">
      <t>イジョウ</t>
    </rPh>
    <rPh sb="38" eb="40">
      <t>ハイチ</t>
    </rPh>
    <rPh sb="46" eb="47">
      <t>シツ</t>
    </rPh>
    <rPh sb="48" eb="50">
      <t>コウジョウ</t>
    </rPh>
    <rPh sb="51" eb="52">
      <t>ハカ</t>
    </rPh>
    <phoneticPr fontId="1"/>
  </si>
  <si>
    <t>D</t>
  </si>
  <si>
    <t>●小項目をＡＢＣＤ評価し、各評価を点数化</t>
  </si>
  <si>
    <t>●中項目は小項目の点数の平均をもとにＡＢＣＤ評価</t>
  </si>
  <si>
    <t>●大項目は小項目の点数の平均をもとにＡＢＣＤ評価</t>
  </si>
  <si>
    <t>●総合評価は全ての小項目の点数の平均をもとにＡＢＣＤ評価</t>
  </si>
  <si>
    <t>※評価なしの場合は上記平均に含めない</t>
  </si>
  <si>
    <t>事案が生じた場合は、関係法令や運営規定に基づき、適切に対応すること。</t>
    <rPh sb="0" eb="2">
      <t>ジアン</t>
    </rPh>
    <rPh sb="3" eb="4">
      <t>ショウ</t>
    </rPh>
    <rPh sb="6" eb="8">
      <t>バアイ</t>
    </rPh>
    <rPh sb="10" eb="12">
      <t>カンケイ</t>
    </rPh>
    <rPh sb="12" eb="14">
      <t>ホウレイ</t>
    </rPh>
    <rPh sb="15" eb="17">
      <t>ウンエイ</t>
    </rPh>
    <rPh sb="17" eb="19">
      <t>キテイ</t>
    </rPh>
    <rPh sb="20" eb="21">
      <t>モト</t>
    </rPh>
    <rPh sb="24" eb="26">
      <t>テキセツ</t>
    </rPh>
    <rPh sb="27" eb="29">
      <t>タイオウ</t>
    </rPh>
    <phoneticPr fontId="1"/>
  </si>
  <si>
    <t>就労支援事業収入が大幅に上昇している。殊に、生活介護の工賃は前年より倍以上の伸びを示している。</t>
    <rPh sb="0" eb="2">
      <t>シュウロウ</t>
    </rPh>
    <rPh sb="2" eb="4">
      <t>シエン</t>
    </rPh>
    <rPh sb="4" eb="6">
      <t>ジギョウ</t>
    </rPh>
    <rPh sb="6" eb="8">
      <t>シュウニュウ</t>
    </rPh>
    <rPh sb="9" eb="11">
      <t>オオハバ</t>
    </rPh>
    <rPh sb="12" eb="14">
      <t>ジョウショウ</t>
    </rPh>
    <rPh sb="19" eb="20">
      <t>コト</t>
    </rPh>
    <rPh sb="22" eb="24">
      <t>セイカツ</t>
    </rPh>
    <rPh sb="24" eb="26">
      <t>カイゴ</t>
    </rPh>
    <rPh sb="27" eb="29">
      <t>コウチン</t>
    </rPh>
    <rPh sb="30" eb="32">
      <t>ゼンネン</t>
    </rPh>
    <rPh sb="34" eb="37">
      <t>バイイジョウ</t>
    </rPh>
    <rPh sb="38" eb="39">
      <t>ノ</t>
    </rPh>
    <rPh sb="41" eb="42">
      <t>シメ</t>
    </rPh>
    <phoneticPr fontId="1"/>
  </si>
  <si>
    <t>事業費、事務費共に、前年度に比しておおよそ10％削減が成されている。引き続き、経費削減に努められたい。</t>
    <rPh sb="0" eb="3">
      <t>ジギョウヒ</t>
    </rPh>
    <rPh sb="4" eb="7">
      <t>ジムヒ</t>
    </rPh>
    <rPh sb="7" eb="8">
      <t>トモ</t>
    </rPh>
    <rPh sb="10" eb="13">
      <t>ゼンネンド</t>
    </rPh>
    <rPh sb="14" eb="15">
      <t>ヒ</t>
    </rPh>
    <rPh sb="24" eb="26">
      <t>サクゲン</t>
    </rPh>
    <rPh sb="27" eb="28">
      <t>ナ</t>
    </rPh>
    <rPh sb="34" eb="35">
      <t>ヒ</t>
    </rPh>
    <rPh sb="36" eb="37">
      <t>ツヅ</t>
    </rPh>
    <rPh sb="39" eb="41">
      <t>ケイヒ</t>
    </rPh>
    <rPh sb="41" eb="43">
      <t>サクゲン</t>
    </rPh>
    <rPh sb="44" eb="45">
      <t>ツト</t>
    </rPh>
    <phoneticPr fontId="1"/>
  </si>
  <si>
    <t>施設の経年劣化に伴い、今後も修繕箇所の増加が見込まれるが、施設の長寿命化のため、計画的な工事・修繕が必要である。</t>
    <rPh sb="0" eb="2">
      <t>シセツ</t>
    </rPh>
    <rPh sb="3" eb="5">
      <t>ケイネン</t>
    </rPh>
    <rPh sb="5" eb="7">
      <t>レッカ</t>
    </rPh>
    <rPh sb="8" eb="9">
      <t>トモナ</t>
    </rPh>
    <rPh sb="11" eb="13">
      <t>コンゴ</t>
    </rPh>
    <rPh sb="14" eb="16">
      <t>シュウゼン</t>
    </rPh>
    <rPh sb="16" eb="18">
      <t>カショ</t>
    </rPh>
    <rPh sb="19" eb="21">
      <t>ゾウカ</t>
    </rPh>
    <rPh sb="22" eb="24">
      <t>ミコ</t>
    </rPh>
    <rPh sb="29" eb="31">
      <t>シセツ</t>
    </rPh>
    <rPh sb="32" eb="36">
      <t>チョウジュミョウカ</t>
    </rPh>
    <rPh sb="40" eb="43">
      <t>ケイカクテキ</t>
    </rPh>
    <rPh sb="44" eb="46">
      <t>コウジ</t>
    </rPh>
    <rPh sb="47" eb="49">
      <t>シュウゼン</t>
    </rPh>
    <rPh sb="50" eb="52">
      <t>ヒツヨウ</t>
    </rPh>
    <phoneticPr fontId="1"/>
  </si>
  <si>
    <t>障害福祉サービス等事業収入は前年度より減少している一方、人事異動に伴う人件費は増加している。また地域生活支援事業サービス区分（地域活動支援センター事業）においては、事業収入の97%を指定管理料が占めており、事業のあり方について、見直しが必要である。</t>
    <rPh sb="25" eb="27">
      <t>イッポウ</t>
    </rPh>
    <rPh sb="28" eb="30">
      <t>ジンジ</t>
    </rPh>
    <rPh sb="30" eb="32">
      <t>イドウ</t>
    </rPh>
    <rPh sb="33" eb="34">
      <t>トモナ</t>
    </rPh>
    <rPh sb="35" eb="38">
      <t>ジンケンヒ</t>
    </rPh>
    <rPh sb="39" eb="41">
      <t>ゾウカ</t>
    </rPh>
    <rPh sb="82" eb="84">
      <t>ジギョウ</t>
    </rPh>
    <rPh sb="84" eb="86">
      <t>シュウニュウ</t>
    </rPh>
    <rPh sb="97" eb="98">
      <t>シ</t>
    </rPh>
    <rPh sb="103" eb="105">
      <t>ジギョウ</t>
    </rPh>
    <rPh sb="108" eb="109">
      <t>カタ</t>
    </rPh>
    <rPh sb="114" eb="116">
      <t>ミナオ</t>
    </rPh>
    <rPh sb="118" eb="120">
      <t>ヒツヨウ</t>
    </rPh>
    <phoneticPr fontId="1"/>
  </si>
  <si>
    <t>出席率の向上と生活介護は受入人数に余裕があるため新規利用者の確保が必要です。
地域活動支援センター事業において、利用ニーズが少なく収支のバランスをとることが困難です。</t>
    <rPh sb="7" eb="11">
      <t>セイカツカイゴ</t>
    </rPh>
    <rPh sb="12" eb="14">
      <t>ウケイレ</t>
    </rPh>
    <rPh sb="14" eb="16">
      <t>ニンズウ</t>
    </rPh>
    <rPh sb="17" eb="19">
      <t>ヨユウ</t>
    </rPh>
    <rPh sb="39" eb="45">
      <t>チイキカツドウシエン</t>
    </rPh>
    <rPh sb="49" eb="51">
      <t>ジギョウ</t>
    </rPh>
    <rPh sb="56" eb="58">
      <t>リヨウ</t>
    </rPh>
    <rPh sb="62" eb="63">
      <t>スク</t>
    </rPh>
    <rPh sb="65" eb="67">
      <t>シュウシ</t>
    </rPh>
    <rPh sb="78" eb="80">
      <t>コンナン</t>
    </rPh>
    <phoneticPr fontId="1"/>
  </si>
  <si>
    <t>急遽休まれる方に対して積極的に相談支援を行い報酬確保に努めましたが、就労継続支援Ｂ型では、特に暑い時期に体調を崩された方が数名いて出席率は90.7％から88.1％に下がりました。生活介護も84.3％から83.1％に下がっており、収入は前年度より減っています。
地域活動支援センター事業において、利用率が上がらず、講師の高齢化やコロナの影響により講座開講回数が減ったことで、収入減となっています。</t>
    <rPh sb="0" eb="2">
      <t>キュウキョ</t>
    </rPh>
    <rPh sb="2" eb="3">
      <t>ヤス</t>
    </rPh>
    <rPh sb="6" eb="7">
      <t>カタ</t>
    </rPh>
    <rPh sb="8" eb="9">
      <t>タイ</t>
    </rPh>
    <rPh sb="11" eb="14">
      <t>セッキョクテキ</t>
    </rPh>
    <rPh sb="15" eb="17">
      <t>ソウダン</t>
    </rPh>
    <rPh sb="17" eb="19">
      <t>シエン</t>
    </rPh>
    <rPh sb="20" eb="21">
      <t>オコナ</t>
    </rPh>
    <rPh sb="22" eb="24">
      <t>ホウシュウ</t>
    </rPh>
    <rPh sb="24" eb="26">
      <t>カクホ</t>
    </rPh>
    <rPh sb="27" eb="28">
      <t>ツト</t>
    </rPh>
    <rPh sb="34" eb="40">
      <t>シュウロウケイゾクシエン</t>
    </rPh>
    <rPh sb="41" eb="42">
      <t>ガタ</t>
    </rPh>
    <rPh sb="45" eb="46">
      <t>トク</t>
    </rPh>
    <rPh sb="47" eb="48">
      <t>アツ</t>
    </rPh>
    <rPh sb="49" eb="51">
      <t>ジキ</t>
    </rPh>
    <rPh sb="52" eb="54">
      <t>タイチョウ</t>
    </rPh>
    <rPh sb="55" eb="56">
      <t>クズ</t>
    </rPh>
    <rPh sb="59" eb="60">
      <t>カタ</t>
    </rPh>
    <rPh sb="61" eb="63">
      <t>スウメイ</t>
    </rPh>
    <rPh sb="65" eb="67">
      <t>シュッセキ</t>
    </rPh>
    <rPh sb="67" eb="68">
      <t>リツ</t>
    </rPh>
    <rPh sb="82" eb="83">
      <t>サ</t>
    </rPh>
    <rPh sb="89" eb="91">
      <t>セイカツ</t>
    </rPh>
    <rPh sb="91" eb="93">
      <t>カイゴ</t>
    </rPh>
    <rPh sb="107" eb="108">
      <t>サ</t>
    </rPh>
    <rPh sb="114" eb="116">
      <t>シュウニュウ</t>
    </rPh>
    <rPh sb="117" eb="120">
      <t>ゼンネンド</t>
    </rPh>
    <rPh sb="122" eb="123">
      <t>ヘ</t>
    </rPh>
    <rPh sb="167" eb="169">
      <t>エイキョウ</t>
    </rPh>
    <rPh sb="172" eb="174">
      <t>コウザ</t>
    </rPh>
    <rPh sb="174" eb="176">
      <t>カイコウ</t>
    </rPh>
    <rPh sb="176" eb="178">
      <t>カイスウ</t>
    </rPh>
    <rPh sb="179" eb="180">
      <t>ヘ</t>
    </rPh>
    <rPh sb="186" eb="188">
      <t>シュウニュウ</t>
    </rPh>
    <rPh sb="188" eb="189">
      <t>ヘ</t>
    </rPh>
    <phoneticPr fontId="1"/>
  </si>
  <si>
    <t>令和元年度　指 定 管 理 者 評 価 シ ー ト</t>
    <rPh sb="0" eb="2">
      <t>レイワ</t>
    </rPh>
    <rPh sb="2" eb="3">
      <t>モト</t>
    </rPh>
    <rPh sb="3" eb="5">
      <t>ネンド</t>
    </rPh>
    <rPh sb="6" eb="7">
      <t>ユビ</t>
    </rPh>
    <rPh sb="8" eb="9">
      <t>サダム</t>
    </rPh>
    <rPh sb="10" eb="11">
      <t>カン</t>
    </rPh>
    <rPh sb="12" eb="13">
      <t>リ</t>
    </rPh>
    <rPh sb="14" eb="15">
      <t>モノ</t>
    </rPh>
    <rPh sb="16" eb="17">
      <t>ヒョウ</t>
    </rPh>
    <rPh sb="18" eb="19">
      <t>アタイ</t>
    </rPh>
    <phoneticPr fontId="1"/>
  </si>
  <si>
    <t>令和元年度　指定管理者評価シート＜１＞　指定概要　　（指定管理者によりご記入をお願いします。）</t>
    <rPh sb="0" eb="2">
      <t>レイワ</t>
    </rPh>
    <rPh sb="2" eb="3">
      <t>モト</t>
    </rPh>
    <rPh sb="3" eb="5">
      <t>ネンド</t>
    </rPh>
    <rPh sb="6" eb="8">
      <t>シテイ</t>
    </rPh>
    <rPh sb="8" eb="11">
      <t>カンリシャ</t>
    </rPh>
    <rPh sb="11" eb="13">
      <t>ヒョウカ</t>
    </rPh>
    <rPh sb="20" eb="22">
      <t>シテイ</t>
    </rPh>
    <rPh sb="22" eb="24">
      <t>ガイヨウ</t>
    </rPh>
    <rPh sb="27" eb="29">
      <t>シテイ</t>
    </rPh>
    <rPh sb="29" eb="32">
      <t>カンリシャ</t>
    </rPh>
    <rPh sb="36" eb="38">
      <t>キニュウ</t>
    </rPh>
    <rPh sb="40" eb="41">
      <t>ネガ</t>
    </rPh>
    <phoneticPr fontId="1"/>
  </si>
  <si>
    <t>令和元年度　指定管理者評価シート＜２＞　評価結果</t>
    <rPh sb="0" eb="2">
      <t>レイワ</t>
    </rPh>
    <rPh sb="2" eb="3">
      <t>モト</t>
    </rPh>
    <rPh sb="3" eb="5">
      <t>ネンド</t>
    </rPh>
    <rPh sb="6" eb="8">
      <t>シテイ</t>
    </rPh>
    <rPh sb="8" eb="11">
      <t>カンリシャ</t>
    </rPh>
    <rPh sb="11" eb="13">
      <t>ヒョウカ</t>
    </rPh>
    <rPh sb="20" eb="22">
      <t>ヒョウカ</t>
    </rPh>
    <rPh sb="22" eb="24">
      <t>ケッカ</t>
    </rPh>
    <phoneticPr fontId="1"/>
  </si>
  <si>
    <t>　・令和元年度に改善した内容</t>
    <rPh sb="2" eb="4">
      <t>レイワ</t>
    </rPh>
    <rPh sb="4" eb="5">
      <t>モト</t>
    </rPh>
    <rPh sb="5" eb="7">
      <t>ネンド</t>
    </rPh>
    <phoneticPr fontId="1"/>
  </si>
  <si>
    <t>　・令和元年度に改善したことにによる効果</t>
    <rPh sb="2" eb="4">
      <t>レイワ</t>
    </rPh>
    <rPh sb="4" eb="5">
      <t>モト</t>
    </rPh>
    <rPh sb="5" eb="7">
      <t>ネンド</t>
    </rPh>
    <rPh sb="8" eb="10">
      <t>カイゼン</t>
    </rPh>
    <rPh sb="18" eb="20">
      <t>コウカ</t>
    </rPh>
    <phoneticPr fontId="1"/>
  </si>
  <si>
    <t>意見なし</t>
    <rPh sb="0" eb="2">
      <t>イケン</t>
    </rPh>
    <phoneticPr fontId="1"/>
  </si>
  <si>
    <t>利用者に寄り添い、出来るだけ通所できるようさらなる工夫をお願いしたい。</t>
    <rPh sb="0" eb="3">
      <t>リヨウシャ</t>
    </rPh>
    <rPh sb="4" eb="5">
      <t>ヨ</t>
    </rPh>
    <rPh sb="6" eb="7">
      <t>ソ</t>
    </rPh>
    <rPh sb="9" eb="11">
      <t>デキ</t>
    </rPh>
    <rPh sb="14" eb="16">
      <t>ツウショ</t>
    </rPh>
    <rPh sb="25" eb="27">
      <t>クフウ</t>
    </rPh>
    <rPh sb="29" eb="30">
      <t>ネガ</t>
    </rPh>
    <phoneticPr fontId="1"/>
  </si>
  <si>
    <t>サービスの質的な向上について、今後どのように改善していくかといった項目を記載願いたい。</t>
    <rPh sb="5" eb="7">
      <t>シツテキ</t>
    </rPh>
    <rPh sb="8" eb="10">
      <t>コウジョウ</t>
    </rPh>
    <rPh sb="15" eb="17">
      <t>コンゴ</t>
    </rPh>
    <rPh sb="22" eb="24">
      <t>カイゼン</t>
    </rPh>
    <rPh sb="33" eb="35">
      <t>コウモク</t>
    </rPh>
    <rPh sb="36" eb="38">
      <t>キサイ</t>
    </rPh>
    <rPh sb="38" eb="39">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</si>
</sst>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明朝"/>
      <family val="1"/>
      <charset val="128"/>
    </font>
    <font>
      <b/>
      <sz val="14"/>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b/>
      <sz val="10"/>
      <color theme="1"/>
      <name val="ＭＳ Ｐゴシック"/>
      <family val="3"/>
      <charset val="128"/>
      <scheme val="minor"/>
    </font>
    <font>
      <sz val="12"/>
      <color theme="1"/>
      <name val="ＭＳ Ｐゴシック"/>
      <family val="2"/>
      <charset val="128"/>
    </font>
    <font>
      <sz val="12"/>
      <color theme="1"/>
      <name val="ＭＳ Ｐゴシック"/>
      <family val="3"/>
      <charset val="128"/>
    </font>
    <font>
      <sz val="9.5"/>
      <color theme="1"/>
      <name val="ＭＳ Ｐゴシック"/>
      <family val="3"/>
      <charset val="128"/>
      <scheme val="minor"/>
    </font>
    <font>
      <b/>
      <sz val="12"/>
      <color theme="1"/>
      <name val="ＭＳ Ｐゴシック"/>
      <family val="3"/>
      <charset val="128"/>
    </font>
  </fonts>
  <fills count="10">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9" tint="0.39994506668294322"/>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4" tint="0.79998168889431442"/>
        <bgColor indexed="64"/>
      </patternFill>
    </fill>
  </fills>
  <borders count="10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top/>
      <bottom/>
      <diagonal/>
    </border>
    <border>
      <left/>
      <right style="medium">
        <color indexed="64"/>
      </right>
      <top style="thin">
        <color auto="1"/>
      </top>
      <bottom/>
      <diagonal/>
    </border>
    <border>
      <left/>
      <right style="medium">
        <color indexed="64"/>
      </right>
      <top/>
      <bottom/>
      <diagonal/>
    </border>
    <border>
      <left/>
      <right style="medium">
        <color indexed="64"/>
      </right>
      <top/>
      <bottom style="thin">
        <color auto="1"/>
      </bottom>
      <diagonal/>
    </border>
    <border>
      <left style="medium">
        <color indexed="64"/>
      </left>
      <right/>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Down="1">
      <left/>
      <right style="medium">
        <color indexed="64"/>
      </right>
      <top/>
      <bottom style="thin">
        <color auto="1"/>
      </bottom>
      <diagonal style="thin">
        <color auto="1"/>
      </diagonal>
    </border>
    <border>
      <left style="thin">
        <color auto="1"/>
      </left>
      <right/>
      <top/>
      <bottom style="medium">
        <color indexed="64"/>
      </bottom>
      <diagonal/>
    </border>
    <border>
      <left style="thin">
        <color auto="1"/>
      </left>
      <right style="thin">
        <color auto="1"/>
      </right>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auto="1"/>
      </left>
      <right style="thin">
        <color auto="1"/>
      </right>
      <top style="medium">
        <color indexed="64"/>
      </top>
      <bottom style="medium">
        <color indexed="64"/>
      </bottom>
      <diagonal/>
    </border>
    <border>
      <left style="medium">
        <color indexed="64"/>
      </left>
      <right/>
      <top style="thin">
        <color auto="1"/>
      </top>
      <bottom style="hair">
        <color indexed="64"/>
      </bottom>
      <diagonal/>
    </border>
    <border>
      <left/>
      <right/>
      <top style="thin">
        <color auto="1"/>
      </top>
      <bottom style="hair">
        <color indexed="64"/>
      </bottom>
      <diagonal/>
    </border>
    <border>
      <left/>
      <right style="medium">
        <color indexed="64"/>
      </right>
      <top style="thin">
        <color auto="1"/>
      </top>
      <bottom style="hair">
        <color indexed="64"/>
      </bottom>
      <diagonal/>
    </border>
    <border>
      <left/>
      <right/>
      <top/>
      <bottom style="hair">
        <color indexed="64"/>
      </bottom>
      <diagonal/>
    </border>
    <border>
      <left style="thin">
        <color auto="1"/>
      </left>
      <right style="thin">
        <color auto="1"/>
      </right>
      <top style="thin">
        <color auto="1"/>
      </top>
      <bottom style="hair">
        <color indexed="64"/>
      </bottom>
      <diagonal/>
    </border>
    <border>
      <left style="thin">
        <color auto="1"/>
      </left>
      <right/>
      <top style="thin">
        <color auto="1"/>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auto="1"/>
      </left>
      <right style="thin">
        <color auto="1"/>
      </right>
      <top style="hair">
        <color indexed="64"/>
      </top>
      <bottom style="hair">
        <color indexed="64"/>
      </bottom>
      <diagonal/>
    </border>
    <border>
      <left style="medium">
        <color indexed="64"/>
      </left>
      <right/>
      <top style="hair">
        <color indexed="64"/>
      </top>
      <bottom style="thin">
        <color auto="1"/>
      </bottom>
      <diagonal/>
    </border>
    <border>
      <left/>
      <right/>
      <top style="hair">
        <color indexed="64"/>
      </top>
      <bottom style="thin">
        <color auto="1"/>
      </bottom>
      <diagonal/>
    </border>
    <border>
      <left/>
      <right style="medium">
        <color indexed="64"/>
      </right>
      <top style="hair">
        <color indexed="64"/>
      </top>
      <bottom style="thin">
        <color auto="1"/>
      </bottom>
      <diagonal/>
    </border>
    <border>
      <left style="thin">
        <color auto="1"/>
      </left>
      <right style="thin">
        <color auto="1"/>
      </right>
      <top style="hair">
        <color indexed="64"/>
      </top>
      <bottom style="thin">
        <color auto="1"/>
      </bottom>
      <diagonal/>
    </border>
    <border>
      <left/>
      <right/>
      <top style="hair">
        <color auto="1"/>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auto="1"/>
      </left>
      <right style="thin">
        <color auto="1"/>
      </right>
      <top style="double">
        <color indexed="64"/>
      </top>
      <bottom style="medium">
        <color indexed="64"/>
      </bottom>
      <diagonal/>
    </border>
    <border>
      <left style="thin">
        <color auto="1"/>
      </left>
      <right/>
      <top style="double">
        <color indexed="64"/>
      </top>
      <bottom style="medium">
        <color indexed="64"/>
      </bottom>
      <diagonal/>
    </border>
    <border>
      <left style="thin">
        <color auto="1"/>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thin">
        <color auto="1"/>
      </right>
      <top/>
      <bottom style="double">
        <color indexed="64"/>
      </bottom>
      <diagonal/>
    </border>
    <border>
      <left style="thin">
        <color auto="1"/>
      </left>
      <right/>
      <top/>
      <bottom style="double">
        <color indexed="64"/>
      </bottom>
      <diagonal/>
    </border>
    <border>
      <left style="thin">
        <color auto="1"/>
      </left>
      <right style="thin">
        <color auto="1"/>
      </right>
      <top style="thin">
        <color auto="1"/>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thin">
        <color auto="1"/>
      </left>
      <right style="thin">
        <color auto="1"/>
      </right>
      <top/>
      <bottom style="hair">
        <color indexed="64"/>
      </bottom>
      <diagonal/>
    </border>
    <border>
      <left style="medium">
        <color auto="1"/>
      </left>
      <right/>
      <top style="hair">
        <color indexed="64"/>
      </top>
      <bottom/>
      <diagonal/>
    </border>
    <border>
      <left/>
      <right style="medium">
        <color indexed="64"/>
      </right>
      <top style="hair">
        <color indexed="64"/>
      </top>
      <bottom/>
      <diagonal/>
    </border>
    <border>
      <left style="medium">
        <color indexed="64"/>
      </left>
      <right style="thin">
        <color indexed="64"/>
      </right>
      <top style="hair">
        <color indexed="64"/>
      </top>
      <bottom/>
      <diagonal/>
    </border>
    <border>
      <left style="medium">
        <color indexed="64"/>
      </left>
      <right style="thin">
        <color indexed="64"/>
      </right>
      <top/>
      <bottom style="thin">
        <color auto="1"/>
      </bottom>
      <diagonal/>
    </border>
    <border>
      <left/>
      <right/>
      <top style="medium">
        <color indexed="64"/>
      </top>
      <bottom style="double">
        <color indexed="64"/>
      </bottom>
      <diagonal/>
    </border>
    <border>
      <left/>
      <right style="thin">
        <color auto="1"/>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auto="1"/>
      </right>
      <top style="hair">
        <color indexed="64"/>
      </top>
      <bottom/>
      <diagonal/>
    </border>
    <border diagonalDown="1">
      <left/>
      <right style="medium">
        <color indexed="64"/>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style="thin">
        <color indexed="64"/>
      </left>
      <right/>
      <top style="medium">
        <color indexed="64"/>
      </top>
      <bottom style="medium">
        <color indexed="64"/>
      </bottom>
      <diagonal style="thin">
        <color indexed="64"/>
      </diagonal>
    </border>
    <border diagonalDown="1">
      <left style="thin">
        <color indexed="64"/>
      </left>
      <right/>
      <top style="medium">
        <color indexed="64"/>
      </top>
      <bottom style="thin">
        <color indexed="64"/>
      </bottom>
      <diagonal style="thin">
        <color indexed="64"/>
      </diagonal>
    </border>
    <border diagonalDown="1">
      <left/>
      <right style="medium">
        <color indexed="64"/>
      </right>
      <top style="medium">
        <color indexed="64"/>
      </top>
      <bottom style="thin">
        <color indexed="64"/>
      </bottom>
      <diagonal style="thin">
        <color indexed="64"/>
      </diagonal>
    </border>
    <border>
      <left style="thin">
        <color indexed="64"/>
      </left>
      <right/>
      <top style="hair">
        <color indexed="64"/>
      </top>
      <bottom style="hair">
        <color indexed="64"/>
      </bottom>
      <diagonal/>
    </border>
    <border>
      <left style="medium">
        <color indexed="64"/>
      </left>
      <right style="thin">
        <color indexed="64"/>
      </right>
      <top style="thin">
        <color auto="1"/>
      </top>
      <bottom style="hair">
        <color indexed="64"/>
      </bottom>
      <diagonal/>
    </border>
    <border>
      <left style="medium">
        <color indexed="64"/>
      </left>
      <right style="thin">
        <color auto="1"/>
      </right>
      <top style="hair">
        <color indexed="64"/>
      </top>
      <bottom style="hair">
        <color indexed="64"/>
      </bottom>
      <diagonal/>
    </border>
    <border>
      <left/>
      <right style="thin">
        <color auto="1"/>
      </right>
      <top style="hair">
        <color indexed="64"/>
      </top>
      <bottom style="hair">
        <color indexed="64"/>
      </bottom>
      <diagonal/>
    </border>
    <border>
      <left style="medium">
        <color indexed="64"/>
      </left>
      <right style="thin">
        <color indexed="64"/>
      </right>
      <top style="hair">
        <color indexed="64"/>
      </top>
      <bottom style="thin">
        <color auto="1"/>
      </bottom>
      <diagonal/>
    </border>
    <border>
      <left style="thin">
        <color indexed="64"/>
      </left>
      <right style="medium">
        <color indexed="64"/>
      </right>
      <top style="thin">
        <color auto="1"/>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auto="1"/>
      </bottom>
      <diagonal/>
    </border>
    <border diagonalDown="1">
      <left/>
      <right/>
      <top style="medium">
        <color indexed="64"/>
      </top>
      <bottom style="thin">
        <color indexed="64"/>
      </bottom>
      <diagonal style="thin">
        <color indexed="64"/>
      </diagonal>
    </border>
    <border>
      <left/>
      <right style="thin">
        <color auto="1"/>
      </right>
      <top style="thin">
        <color auto="1"/>
      </top>
      <bottom style="hair">
        <color indexed="64"/>
      </bottom>
      <diagonal/>
    </border>
    <border diagonalDown="1">
      <left style="thin">
        <color indexed="64"/>
      </left>
      <right/>
      <top/>
      <bottom style="thin">
        <color indexed="64"/>
      </bottom>
      <diagonal style="thin">
        <color indexed="64"/>
      </diagonal>
    </border>
    <border>
      <left style="thin">
        <color auto="1"/>
      </left>
      <right/>
      <top style="hair">
        <color auto="1"/>
      </top>
      <bottom style="thin">
        <color auto="1"/>
      </bottom>
      <diagonal/>
    </border>
    <border>
      <left style="medium">
        <color indexed="64"/>
      </left>
      <right style="thin">
        <color indexed="64"/>
      </right>
      <top style="medium">
        <color indexed="64"/>
      </top>
      <bottom style="thin">
        <color auto="1"/>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diagonalDown="1">
      <left style="medium">
        <color indexed="64"/>
      </left>
      <right/>
      <top style="medium">
        <color indexed="64"/>
      </top>
      <bottom style="thin">
        <color indexed="64"/>
      </bottom>
      <diagonal style="thin">
        <color indexed="64"/>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diagonalDown="1">
      <left/>
      <right/>
      <top/>
      <bottom style="thin">
        <color indexed="64"/>
      </bottom>
      <diagonal style="thin">
        <color indexed="64"/>
      </diagonal>
    </border>
    <border diagonalDown="1">
      <left style="thin">
        <color indexed="64"/>
      </left>
      <right/>
      <top/>
      <bottom/>
      <diagonal style="thin">
        <color indexed="64"/>
      </diagonal>
    </border>
    <border diagonalDown="1">
      <left/>
      <right style="medium">
        <color indexed="64"/>
      </right>
      <top/>
      <bottom/>
      <diagonal style="thin">
        <color indexed="64"/>
      </diagonal>
    </border>
    <border>
      <left style="medium">
        <color indexed="64"/>
      </left>
      <right style="thin">
        <color indexed="64"/>
      </right>
      <top style="thin">
        <color auto="1"/>
      </top>
      <bottom/>
      <diagonal/>
    </border>
  </borders>
  <cellStyleXfs count="1">
    <xf numFmtId="0" fontId="0" fillId="0" borderId="0">
      <alignment vertical="center"/>
    </xf>
  </cellStyleXfs>
  <cellXfs count="579">
    <xf numFmtId="0" fontId="0" fillId="0" borderId="0" xfId="0">
      <alignment vertical="center"/>
    </xf>
    <xf numFmtId="0" fontId="3" fillId="0" borderId="0" xfId="0" applyFont="1">
      <alignment vertical="center"/>
    </xf>
    <xf numFmtId="0" fontId="3" fillId="0" borderId="0" xfId="0" applyFont="1" applyBorder="1">
      <alignment vertical="center"/>
    </xf>
    <xf numFmtId="0" fontId="2" fillId="0" borderId="0" xfId="0" applyFont="1">
      <alignment vertical="center"/>
    </xf>
    <xf numFmtId="0" fontId="6" fillId="0" borderId="0" xfId="0" applyFont="1">
      <alignment vertical="center"/>
    </xf>
    <xf numFmtId="0" fontId="8" fillId="0" borderId="0" xfId="0" applyFont="1" applyBorder="1">
      <alignment vertical="center"/>
    </xf>
    <xf numFmtId="0" fontId="8" fillId="0" borderId="0" xfId="0" applyFont="1">
      <alignment vertical="center"/>
    </xf>
    <xf numFmtId="0" fontId="9" fillId="0" borderId="0" xfId="0" applyFont="1" applyBorder="1">
      <alignment vertical="center"/>
    </xf>
    <xf numFmtId="0" fontId="10" fillId="0" borderId="10" xfId="0" applyFont="1" applyBorder="1">
      <alignment vertical="center"/>
    </xf>
    <xf numFmtId="0" fontId="10" fillId="0" borderId="15" xfId="0" applyFont="1" applyBorder="1">
      <alignment vertical="center"/>
    </xf>
    <xf numFmtId="0" fontId="10" fillId="0" borderId="1" xfId="0" applyFont="1" applyBorder="1">
      <alignment vertical="center"/>
    </xf>
    <xf numFmtId="0" fontId="3" fillId="3" borderId="11" xfId="0" quotePrefix="1" applyNumberFormat="1" applyFont="1" applyFill="1" applyBorder="1" applyAlignment="1">
      <alignment horizontal="center" vertical="center"/>
    </xf>
    <xf numFmtId="0" fontId="0" fillId="0" borderId="0" xfId="0" applyFont="1">
      <alignment vertical="center"/>
    </xf>
    <xf numFmtId="0" fontId="2" fillId="3" borderId="11" xfId="0" quotePrefix="1" applyNumberFormat="1" applyFont="1" applyFill="1" applyBorder="1" applyAlignment="1">
      <alignment horizontal="center" vertical="center"/>
    </xf>
    <xf numFmtId="0" fontId="10" fillId="0" borderId="0" xfId="0" applyFont="1">
      <alignment vertical="center"/>
    </xf>
    <xf numFmtId="0" fontId="0" fillId="0" borderId="0" xfId="0" applyFont="1" applyAlignment="1">
      <alignment horizontal="center" vertical="center"/>
    </xf>
    <xf numFmtId="0" fontId="0" fillId="0" borderId="0" xfId="0" applyFont="1" applyBorder="1">
      <alignment vertical="center"/>
    </xf>
    <xf numFmtId="0" fontId="3" fillId="0" borderId="0" xfId="0" applyFont="1" applyAlignment="1">
      <alignment vertical="center" wrapText="1"/>
    </xf>
    <xf numFmtId="0" fontId="11" fillId="0" borderId="0" xfId="0" applyFont="1">
      <alignment vertical="center"/>
    </xf>
    <xf numFmtId="0" fontId="9" fillId="0" borderId="0" xfId="0" applyFont="1">
      <alignment vertical="center"/>
    </xf>
    <xf numFmtId="0" fontId="0" fillId="9" borderId="0" xfId="0" applyFont="1" applyFill="1" applyBorder="1">
      <alignment vertical="center"/>
    </xf>
    <xf numFmtId="0" fontId="0" fillId="9" borderId="0" xfId="0" applyFont="1" applyFill="1" applyBorder="1" applyAlignment="1">
      <alignment horizontal="right" vertical="center"/>
    </xf>
    <xf numFmtId="0" fontId="0" fillId="0" borderId="0" xfId="0" applyFont="1" applyBorder="1" applyAlignment="1">
      <alignment horizontal="right" vertical="center"/>
    </xf>
    <xf numFmtId="0" fontId="3" fillId="0" borderId="13" xfId="0" applyFont="1" applyBorder="1">
      <alignment vertical="center"/>
    </xf>
    <xf numFmtId="0" fontId="3" fillId="0" borderId="7" xfId="0" applyFont="1" applyBorder="1">
      <alignment vertical="center"/>
    </xf>
    <xf numFmtId="0" fontId="3" fillId="0" borderId="8" xfId="0" applyFont="1" applyBorder="1">
      <alignment vertical="center"/>
    </xf>
    <xf numFmtId="0" fontId="10" fillId="0" borderId="13" xfId="0" applyFont="1" applyBorder="1" applyAlignment="1">
      <alignment horizontal="center" vertical="center"/>
    </xf>
    <xf numFmtId="0" fontId="10" fillId="0" borderId="13" xfId="0" applyFont="1" applyBorder="1">
      <alignment vertical="center"/>
    </xf>
    <xf numFmtId="0" fontId="10" fillId="0" borderId="7" xfId="0" applyFont="1" applyBorder="1">
      <alignment vertical="center"/>
    </xf>
    <xf numFmtId="0" fontId="10" fillId="0" borderId="8" xfId="0" applyFont="1" applyBorder="1">
      <alignment vertical="center"/>
    </xf>
    <xf numFmtId="0" fontId="3" fillId="3" borderId="12" xfId="0" quotePrefix="1" applyNumberFormat="1" applyFont="1" applyFill="1" applyBorder="1" applyAlignment="1">
      <alignment horizontal="center" vertical="center"/>
    </xf>
    <xf numFmtId="0" fontId="0" fillId="9" borderId="39" xfId="0" applyFont="1" applyFill="1" applyBorder="1">
      <alignment vertical="center"/>
    </xf>
    <xf numFmtId="0" fontId="0" fillId="9" borderId="39" xfId="0" applyFont="1" applyFill="1" applyBorder="1" applyAlignment="1">
      <alignment horizontal="right" vertical="center"/>
    </xf>
    <xf numFmtId="0" fontId="0" fillId="9" borderId="43" xfId="0" applyFont="1" applyFill="1" applyBorder="1">
      <alignment vertical="center"/>
    </xf>
    <xf numFmtId="0" fontId="0" fillId="9" borderId="43" xfId="0" applyFont="1" applyFill="1" applyBorder="1" applyAlignment="1">
      <alignment horizontal="right" vertical="center"/>
    </xf>
    <xf numFmtId="0" fontId="10" fillId="9" borderId="39" xfId="0" applyFont="1" applyFill="1" applyBorder="1" applyAlignment="1">
      <alignment horizontal="right" vertical="center"/>
    </xf>
    <xf numFmtId="0" fontId="2" fillId="9" borderId="40" xfId="0" applyFont="1" applyFill="1" applyBorder="1" applyAlignment="1">
      <alignment horizontal="center" vertical="center"/>
    </xf>
    <xf numFmtId="0" fontId="2" fillId="9" borderId="45" xfId="0" applyFont="1" applyFill="1" applyBorder="1" applyAlignment="1">
      <alignment horizontal="center" vertical="center"/>
    </xf>
    <xf numFmtId="0" fontId="10" fillId="9" borderId="43" xfId="0" applyFont="1" applyFill="1" applyBorder="1" applyAlignment="1">
      <alignment horizontal="right" vertical="center"/>
    </xf>
    <xf numFmtId="0" fontId="10" fillId="0" borderId="0" xfId="0" applyFont="1" applyBorder="1">
      <alignment vertical="center"/>
    </xf>
    <xf numFmtId="0" fontId="3" fillId="9" borderId="39" xfId="0" applyFont="1" applyFill="1" applyBorder="1">
      <alignment vertical="center"/>
    </xf>
    <xf numFmtId="0" fontId="3" fillId="9" borderId="43" xfId="0" applyFont="1" applyFill="1" applyBorder="1">
      <alignment vertical="center"/>
    </xf>
    <xf numFmtId="0" fontId="3" fillId="9" borderId="50" xfId="0" applyFont="1" applyFill="1" applyBorder="1">
      <alignment vertical="center"/>
    </xf>
    <xf numFmtId="0" fontId="2" fillId="9" borderId="49" xfId="0" applyFont="1" applyFill="1" applyBorder="1" applyAlignment="1">
      <alignment horizontal="center" vertical="center"/>
    </xf>
    <xf numFmtId="0" fontId="3" fillId="0" borderId="39" xfId="0" applyFont="1" applyBorder="1">
      <alignment vertical="center"/>
    </xf>
    <xf numFmtId="0" fontId="2" fillId="0" borderId="40" xfId="0" applyFont="1" applyBorder="1" applyAlignment="1">
      <alignment horizontal="center" vertical="center"/>
    </xf>
    <xf numFmtId="0" fontId="10" fillId="0" borderId="39" xfId="0" applyFont="1" applyBorder="1" applyAlignment="1">
      <alignment horizontal="right" vertical="center"/>
    </xf>
    <xf numFmtId="0" fontId="3" fillId="0" borderId="43" xfId="0" applyFont="1" applyBorder="1">
      <alignment vertical="center"/>
    </xf>
    <xf numFmtId="0" fontId="2" fillId="0" borderId="45" xfId="0" applyFont="1" applyBorder="1" applyAlignment="1">
      <alignment horizontal="center" vertical="center"/>
    </xf>
    <xf numFmtId="0" fontId="10" fillId="0" borderId="43" xfId="0" applyFont="1" applyBorder="1" applyAlignment="1">
      <alignment horizontal="right" vertical="center"/>
    </xf>
    <xf numFmtId="0" fontId="2" fillId="0" borderId="49" xfId="0" applyFont="1" applyBorder="1" applyAlignment="1">
      <alignment horizontal="center" vertical="center"/>
    </xf>
    <xf numFmtId="0" fontId="10" fillId="0" borderId="50" xfId="0" applyFont="1" applyBorder="1" applyAlignment="1">
      <alignment horizontal="right" vertical="center"/>
    </xf>
    <xf numFmtId="0" fontId="3" fillId="8" borderId="13" xfId="0" applyFont="1" applyFill="1" applyBorder="1" applyAlignment="1">
      <alignment horizontal="center" vertical="center" wrapText="1"/>
    </xf>
    <xf numFmtId="0" fontId="3" fillId="0" borderId="25" xfId="0" applyFont="1" applyBorder="1">
      <alignment vertical="center"/>
    </xf>
    <xf numFmtId="0" fontId="2" fillId="0" borderId="39" xfId="0" applyFont="1" applyBorder="1">
      <alignment vertical="center"/>
    </xf>
    <xf numFmtId="0" fontId="0" fillId="0" borderId="39" xfId="0" applyFont="1" applyBorder="1" applyAlignment="1">
      <alignment horizontal="right" vertical="center"/>
    </xf>
    <xf numFmtId="0" fontId="2" fillId="0" borderId="43" xfId="0" applyFont="1" applyBorder="1">
      <alignment vertical="center"/>
    </xf>
    <xf numFmtId="0" fontId="0" fillId="0" borderId="43" xfId="0" applyFont="1" applyBorder="1">
      <alignment vertical="center"/>
    </xf>
    <xf numFmtId="0" fontId="0" fillId="0" borderId="43" xfId="0" applyFont="1" applyBorder="1" applyAlignment="1">
      <alignment horizontal="right" vertical="center"/>
    </xf>
    <xf numFmtId="0" fontId="0" fillId="0" borderId="0" xfId="0" applyFont="1" applyBorder="1" applyAlignment="1">
      <alignment vertical="center"/>
    </xf>
    <xf numFmtId="0" fontId="0" fillId="0" borderId="6" xfId="0" applyFont="1" applyBorder="1" applyAlignment="1">
      <alignment vertical="center"/>
    </xf>
    <xf numFmtId="0" fontId="0" fillId="0" borderId="0" xfId="0" applyFont="1" applyAlignment="1">
      <alignment vertical="center"/>
    </xf>
    <xf numFmtId="0" fontId="3" fillId="8" borderId="13" xfId="0" applyFont="1" applyFill="1" applyBorder="1" applyAlignment="1">
      <alignment horizontal="center" vertical="center"/>
    </xf>
    <xf numFmtId="0" fontId="2" fillId="3" borderId="12" xfId="0" quotePrefix="1" applyNumberFormat="1" applyFont="1" applyFill="1" applyBorder="1" applyAlignment="1">
      <alignment horizontal="center" vertical="center"/>
    </xf>
    <xf numFmtId="0" fontId="3" fillId="0" borderId="28" xfId="0" applyFont="1" applyBorder="1">
      <alignment vertical="center"/>
    </xf>
    <xf numFmtId="0" fontId="3" fillId="8" borderId="35" xfId="0" applyFont="1" applyFill="1" applyBorder="1" applyAlignment="1">
      <alignment horizontal="center" vertical="center"/>
    </xf>
    <xf numFmtId="0" fontId="10" fillId="0" borderId="28" xfId="0" applyFont="1" applyBorder="1">
      <alignment vertical="center"/>
    </xf>
    <xf numFmtId="0" fontId="3" fillId="0" borderId="35" xfId="0" applyFont="1" applyBorder="1" applyAlignment="1">
      <alignment horizontal="center" vertical="center"/>
    </xf>
    <xf numFmtId="0" fontId="3" fillId="0" borderId="35" xfId="0" applyFont="1" applyBorder="1">
      <alignment vertical="center"/>
    </xf>
    <xf numFmtId="0" fontId="3" fillId="0" borderId="56" xfId="0" applyFont="1" applyBorder="1">
      <alignment vertical="center"/>
    </xf>
    <xf numFmtId="0" fontId="3" fillId="8" borderId="32" xfId="0" applyFont="1" applyFill="1" applyBorder="1" applyAlignment="1">
      <alignment horizontal="center" vertical="center"/>
    </xf>
    <xf numFmtId="0" fontId="10" fillId="0" borderId="25" xfId="0" applyFont="1" applyBorder="1">
      <alignment vertical="center"/>
    </xf>
    <xf numFmtId="0" fontId="3" fillId="9" borderId="39" xfId="0" applyFont="1" applyFill="1" applyBorder="1" applyAlignment="1">
      <alignment horizontal="right" vertical="center"/>
    </xf>
    <xf numFmtId="0" fontId="3" fillId="9" borderId="50" xfId="0" applyFont="1" applyFill="1" applyBorder="1" applyAlignment="1">
      <alignment horizontal="right" vertical="center"/>
    </xf>
    <xf numFmtId="0" fontId="3" fillId="9" borderId="40" xfId="0" applyFont="1" applyFill="1" applyBorder="1">
      <alignment vertical="center"/>
    </xf>
    <xf numFmtId="0" fontId="3" fillId="9" borderId="41" xfId="0" applyFont="1" applyFill="1" applyBorder="1">
      <alignment vertical="center"/>
    </xf>
    <xf numFmtId="0" fontId="3" fillId="9" borderId="37" xfId="0" applyFont="1" applyFill="1" applyBorder="1">
      <alignment vertical="center"/>
    </xf>
    <xf numFmtId="0" fontId="3" fillId="9" borderId="43" xfId="0" applyFont="1" applyFill="1" applyBorder="1" applyAlignment="1">
      <alignment vertical="center"/>
    </xf>
    <xf numFmtId="0" fontId="3" fillId="9" borderId="43" xfId="0" applyFont="1" applyFill="1" applyBorder="1" applyAlignment="1">
      <alignment horizontal="right" vertical="center"/>
    </xf>
    <xf numFmtId="0" fontId="3" fillId="9" borderId="47" xfId="0" applyFont="1" applyFill="1" applyBorder="1">
      <alignment vertical="center"/>
    </xf>
    <xf numFmtId="0" fontId="3" fillId="3" borderId="13" xfId="0" quotePrefix="1" applyFont="1" applyFill="1" applyBorder="1" applyAlignment="1">
      <alignment horizontal="center" vertical="center"/>
    </xf>
    <xf numFmtId="0" fontId="10" fillId="0" borderId="0" xfId="0" applyFont="1" applyAlignment="1">
      <alignment horizontal="center" vertical="center"/>
    </xf>
    <xf numFmtId="0" fontId="10" fillId="0" borderId="0" xfId="0" applyFont="1" applyBorder="1" applyAlignment="1">
      <alignment horizontal="center" vertical="center"/>
    </xf>
    <xf numFmtId="0" fontId="3" fillId="0" borderId="52" xfId="0" applyFont="1" applyFill="1" applyBorder="1">
      <alignment vertical="center"/>
    </xf>
    <xf numFmtId="0" fontId="3" fillId="0" borderId="54" xfId="0" applyFont="1" applyFill="1" applyBorder="1" applyAlignment="1">
      <alignment horizontal="center" vertical="center"/>
    </xf>
    <xf numFmtId="0" fontId="3" fillId="0" borderId="54" xfId="0" applyFont="1" applyFill="1" applyBorder="1">
      <alignment vertical="center"/>
    </xf>
    <xf numFmtId="0" fontId="3" fillId="0" borderId="55" xfId="0" applyFont="1" applyFill="1" applyBorder="1">
      <alignment vertical="center"/>
    </xf>
    <xf numFmtId="0" fontId="10" fillId="0" borderId="52" xfId="0" applyFont="1" applyFill="1" applyBorder="1">
      <alignment vertical="center"/>
    </xf>
    <xf numFmtId="0" fontId="10" fillId="0" borderId="54" xfId="0" applyFont="1" applyFill="1" applyBorder="1" applyAlignment="1">
      <alignment horizontal="center" vertical="center"/>
    </xf>
    <xf numFmtId="0" fontId="10" fillId="0" borderId="54" xfId="0" applyFont="1" applyFill="1" applyBorder="1">
      <alignment vertical="center"/>
    </xf>
    <xf numFmtId="0" fontId="10" fillId="0" borderId="55" xfId="0" applyFont="1" applyFill="1" applyBorder="1">
      <alignment vertical="center"/>
    </xf>
    <xf numFmtId="0" fontId="7" fillId="0" borderId="0" xfId="0" applyFont="1" applyBorder="1" applyAlignment="1"/>
    <xf numFmtId="0" fontId="0" fillId="0" borderId="1" xfId="0" applyFont="1" applyBorder="1" applyAlignment="1">
      <alignment horizontal="center" vertical="center"/>
    </xf>
    <xf numFmtId="0" fontId="10" fillId="4" borderId="60" xfId="0" applyFont="1" applyFill="1" applyBorder="1">
      <alignment vertical="center"/>
    </xf>
    <xf numFmtId="0" fontId="0" fillId="0" borderId="0" xfId="0" applyFont="1" applyAlignment="1"/>
    <xf numFmtId="0" fontId="0" fillId="0" borderId="62" xfId="0" applyFont="1" applyBorder="1" applyAlignment="1">
      <alignment horizontal="center" vertical="center"/>
    </xf>
    <xf numFmtId="0" fontId="3" fillId="5" borderId="8" xfId="0" applyFont="1" applyFill="1" applyBorder="1" applyAlignment="1">
      <alignment horizontal="center" vertical="center" wrapText="1"/>
    </xf>
    <xf numFmtId="0" fontId="3" fillId="3" borderId="8" xfId="0" applyFont="1" applyFill="1" applyBorder="1" applyAlignment="1">
      <alignment horizontal="center" vertical="center"/>
    </xf>
    <xf numFmtId="0" fontId="3" fillId="3" borderId="15" xfId="0" applyFont="1" applyFill="1" applyBorder="1" applyAlignment="1">
      <alignment horizontal="center" vertical="center"/>
    </xf>
    <xf numFmtId="0" fontId="3" fillId="5" borderId="24" xfId="0" applyFont="1" applyFill="1" applyBorder="1" applyAlignment="1">
      <alignment horizontal="center" vertical="center"/>
    </xf>
    <xf numFmtId="0" fontId="3" fillId="3" borderId="20" xfId="0" applyFont="1" applyFill="1" applyBorder="1" applyAlignment="1">
      <alignment horizontal="center" vertical="center"/>
    </xf>
    <xf numFmtId="0" fontId="3" fillId="9" borderId="42" xfId="0" applyFont="1" applyFill="1" applyBorder="1" applyAlignment="1">
      <alignment horizontal="center" vertical="center"/>
    </xf>
    <xf numFmtId="0" fontId="3" fillId="9" borderId="46" xfId="0" applyFont="1" applyFill="1" applyBorder="1" applyAlignment="1">
      <alignment horizontal="center" vertical="center"/>
    </xf>
    <xf numFmtId="0" fontId="3" fillId="5" borderId="27" xfId="0" applyFont="1" applyFill="1" applyBorder="1" applyAlignment="1">
      <alignment horizontal="center" vertical="center"/>
    </xf>
    <xf numFmtId="0" fontId="3" fillId="9" borderId="36" xfId="0" applyFont="1" applyFill="1" applyBorder="1" applyAlignment="1">
      <alignment horizontal="center" vertical="center"/>
    </xf>
    <xf numFmtId="0" fontId="3" fillId="5" borderId="20" xfId="0" applyFont="1" applyFill="1" applyBorder="1" applyAlignment="1">
      <alignment horizontal="center" vertical="center" wrapText="1"/>
    </xf>
    <xf numFmtId="0" fontId="3" fillId="3" borderId="21" xfId="0" applyFont="1" applyFill="1" applyBorder="1" applyAlignment="1">
      <alignment horizontal="center" vertical="center"/>
    </xf>
    <xf numFmtId="0" fontId="0" fillId="0" borderId="39" xfId="0" applyFont="1" applyBorder="1">
      <alignment vertical="center"/>
    </xf>
    <xf numFmtId="0" fontId="10" fillId="0" borderId="39" xfId="0" applyFont="1" applyBorder="1">
      <alignment vertical="center"/>
    </xf>
    <xf numFmtId="0" fontId="3" fillId="3" borderId="57" xfId="0" applyFont="1" applyFill="1" applyBorder="1" applyAlignment="1">
      <alignment horizontal="center" vertical="center"/>
    </xf>
    <xf numFmtId="0" fontId="3" fillId="0" borderId="0" xfId="0" applyFont="1" applyFill="1" applyBorder="1" applyAlignment="1">
      <alignment horizontal="center" vertical="center" wrapText="1"/>
    </xf>
    <xf numFmtId="0" fontId="2" fillId="3" borderId="57" xfId="0" applyFont="1" applyFill="1" applyBorder="1" applyAlignment="1">
      <alignment horizontal="center" vertical="center"/>
    </xf>
    <xf numFmtId="0" fontId="3" fillId="9" borderId="11" xfId="0" applyFont="1" applyFill="1" applyBorder="1" applyAlignment="1">
      <alignment horizontal="center" vertical="center"/>
    </xf>
    <xf numFmtId="0" fontId="11" fillId="0" borderId="0" xfId="0" applyFont="1" applyFill="1">
      <alignment vertical="center"/>
    </xf>
    <xf numFmtId="0" fontId="3" fillId="0" borderId="16" xfId="0" applyFont="1" applyFill="1" applyBorder="1" applyAlignment="1">
      <alignment horizontal="center" vertical="center" wrapText="1"/>
    </xf>
    <xf numFmtId="0" fontId="10" fillId="0" borderId="0" xfId="0" applyFont="1" applyFill="1" applyBorder="1">
      <alignment vertical="center"/>
    </xf>
    <xf numFmtId="0" fontId="10" fillId="0" borderId="12" xfId="0" applyFont="1" applyFill="1" applyBorder="1">
      <alignment vertical="center"/>
    </xf>
    <xf numFmtId="0" fontId="10" fillId="0" borderId="5" xfId="0" applyFont="1" applyFill="1" applyBorder="1" applyAlignment="1">
      <alignment vertical="center"/>
    </xf>
    <xf numFmtId="0" fontId="10"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18" xfId="0" applyFont="1" applyFill="1" applyBorder="1" applyAlignment="1">
      <alignment horizontal="center" vertical="center"/>
    </xf>
    <xf numFmtId="0" fontId="6" fillId="0" borderId="0" xfId="0" applyFont="1" applyFill="1">
      <alignment vertical="center"/>
    </xf>
    <xf numFmtId="0" fontId="10" fillId="0" borderId="40" xfId="0" applyFont="1" applyBorder="1" applyAlignment="1">
      <alignment horizontal="center" vertical="center"/>
    </xf>
    <xf numFmtId="0" fontId="10" fillId="0" borderId="40" xfId="0" applyFont="1" applyBorder="1">
      <alignment vertical="center"/>
    </xf>
    <xf numFmtId="0" fontId="10" fillId="0" borderId="41" xfId="0" applyFont="1" applyBorder="1">
      <alignment vertical="center"/>
    </xf>
    <xf numFmtId="0" fontId="10" fillId="0" borderId="37" xfId="0" applyFont="1" applyBorder="1">
      <alignment vertical="center"/>
    </xf>
    <xf numFmtId="0" fontId="0" fillId="0" borderId="43" xfId="0" applyFont="1" applyFill="1" applyBorder="1" applyAlignment="1">
      <alignment vertical="center"/>
    </xf>
    <xf numFmtId="0" fontId="0" fillId="0" borderId="47" xfId="0" applyFont="1" applyBorder="1">
      <alignment vertical="center"/>
    </xf>
    <xf numFmtId="0" fontId="3" fillId="9" borderId="75" xfId="0" applyFont="1" applyFill="1" applyBorder="1" applyAlignment="1">
      <alignment horizontal="center" vertical="center"/>
    </xf>
    <xf numFmtId="0" fontId="0" fillId="0" borderId="8" xfId="0" applyFont="1" applyBorder="1">
      <alignment vertical="center"/>
    </xf>
    <xf numFmtId="0" fontId="0" fillId="0" borderId="65" xfId="0" applyFont="1" applyBorder="1">
      <alignment vertical="center"/>
    </xf>
    <xf numFmtId="0" fontId="0" fillId="9" borderId="45" xfId="0" applyFont="1" applyFill="1" applyBorder="1">
      <alignment vertical="center"/>
    </xf>
    <xf numFmtId="0" fontId="10" fillId="9" borderId="45" xfId="0" applyFont="1" applyFill="1" applyBorder="1" applyAlignment="1">
      <alignment horizontal="right" vertical="center"/>
    </xf>
    <xf numFmtId="0" fontId="0" fillId="0" borderId="45" xfId="0" applyFont="1" applyBorder="1">
      <alignment vertical="center"/>
    </xf>
    <xf numFmtId="0" fontId="10" fillId="0" borderId="45" xfId="0" applyFont="1" applyBorder="1" applyAlignment="1">
      <alignment horizontal="right" vertical="center"/>
    </xf>
    <xf numFmtId="0" fontId="3" fillId="9" borderId="45" xfId="0" applyFont="1" applyFill="1" applyBorder="1" applyAlignment="1">
      <alignment vertical="center"/>
    </xf>
    <xf numFmtId="0" fontId="0" fillId="9" borderId="45" xfId="0" applyFont="1" applyFill="1" applyBorder="1" applyAlignment="1">
      <alignment horizontal="right" vertical="center"/>
    </xf>
    <xf numFmtId="0" fontId="10" fillId="0" borderId="50" xfId="0" applyFont="1" applyBorder="1">
      <alignment vertical="center"/>
    </xf>
    <xf numFmtId="0" fontId="3" fillId="9" borderId="83" xfId="0" applyFont="1" applyFill="1" applyBorder="1" applyAlignment="1">
      <alignment horizontal="center" vertical="center"/>
    </xf>
    <xf numFmtId="0" fontId="3" fillId="9" borderId="40" xfId="0" applyFont="1" applyFill="1" applyBorder="1" applyAlignment="1">
      <alignment vertical="center"/>
    </xf>
    <xf numFmtId="0" fontId="2" fillId="3" borderId="93" xfId="0" applyFont="1" applyFill="1" applyBorder="1" applyAlignment="1">
      <alignment horizontal="center" vertical="center"/>
    </xf>
    <xf numFmtId="0" fontId="10" fillId="9" borderId="47" xfId="0" applyFont="1" applyFill="1" applyBorder="1" applyAlignment="1">
      <alignment horizontal="right" vertical="center"/>
    </xf>
    <xf numFmtId="0" fontId="3" fillId="0" borderId="47" xfId="0" applyFont="1" applyBorder="1">
      <alignment vertical="center"/>
    </xf>
    <xf numFmtId="0" fontId="10" fillId="0" borderId="47" xfId="0" applyFont="1" applyBorder="1" applyAlignment="1">
      <alignment horizontal="right" vertical="center"/>
    </xf>
    <xf numFmtId="0" fontId="2" fillId="0" borderId="47" xfId="0" applyFont="1" applyBorder="1">
      <alignment vertical="center"/>
    </xf>
    <xf numFmtId="0" fontId="0" fillId="0" borderId="47" xfId="0" applyFont="1" applyBorder="1" applyAlignment="1">
      <alignment horizontal="right" vertical="center"/>
    </xf>
    <xf numFmtId="0" fontId="3" fillId="2" borderId="20" xfId="0" applyFont="1" applyFill="1" applyBorder="1" applyAlignment="1">
      <alignment horizontal="center" vertical="center"/>
    </xf>
    <xf numFmtId="0" fontId="0" fillId="7" borderId="13" xfId="0" applyFont="1" applyFill="1" applyBorder="1">
      <alignment vertical="center"/>
    </xf>
    <xf numFmtId="0" fontId="3" fillId="2" borderId="8" xfId="0" applyFont="1" applyFill="1" applyBorder="1">
      <alignment vertical="center"/>
    </xf>
    <xf numFmtId="0" fontId="3" fillId="2" borderId="13" xfId="0" applyFont="1" applyFill="1" applyBorder="1">
      <alignment vertical="center"/>
    </xf>
    <xf numFmtId="0" fontId="3" fillId="9" borderId="36" xfId="0" applyFont="1" applyFill="1" applyBorder="1" applyAlignment="1">
      <alignment horizontal="center" vertical="center" wrapText="1"/>
    </xf>
    <xf numFmtId="0" fontId="3" fillId="9" borderId="42" xfId="0" applyFont="1" applyFill="1" applyBorder="1" applyAlignment="1">
      <alignment horizontal="center" vertical="center" wrapText="1"/>
    </xf>
    <xf numFmtId="0" fontId="3" fillId="9" borderId="46"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9" borderId="36" xfId="0" applyFont="1" applyFill="1" applyBorder="1" applyAlignment="1">
      <alignment horizontal="center" vertical="center" wrapText="1"/>
    </xf>
    <xf numFmtId="0" fontId="3" fillId="9" borderId="42" xfId="0" applyFont="1" applyFill="1" applyBorder="1" applyAlignment="1">
      <alignment horizontal="center" vertical="center" wrapText="1"/>
    </xf>
    <xf numFmtId="0" fontId="3" fillId="0" borderId="39" xfId="0" applyFont="1" applyBorder="1" applyAlignment="1">
      <alignment horizontal="right" vertical="center"/>
    </xf>
    <xf numFmtId="0" fontId="3" fillId="0" borderId="43" xfId="0" applyFont="1" applyBorder="1" applyAlignment="1">
      <alignment horizontal="right" vertical="center"/>
    </xf>
    <xf numFmtId="0" fontId="3" fillId="0" borderId="47" xfId="0" applyFont="1" applyBorder="1" applyAlignment="1">
      <alignment horizontal="right" vertical="center"/>
    </xf>
    <xf numFmtId="0" fontId="7" fillId="0" borderId="0" xfId="0" applyFont="1" applyBorder="1" applyAlignment="1">
      <alignment horizontal="center"/>
    </xf>
    <xf numFmtId="0" fontId="3" fillId="9" borderId="66" xfId="0" applyFont="1" applyFill="1" applyBorder="1" applyAlignment="1">
      <alignment horizontal="center" vertical="center"/>
    </xf>
    <xf numFmtId="0" fontId="8" fillId="0" borderId="0" xfId="0" applyFont="1" applyAlignment="1">
      <alignment horizontal="center" vertical="center"/>
    </xf>
    <xf numFmtId="0" fontId="3" fillId="3" borderId="69" xfId="0" applyFont="1" applyFill="1" applyBorder="1" applyAlignment="1">
      <alignment horizontal="center" vertical="center"/>
    </xf>
    <xf numFmtId="0" fontId="3" fillId="0" borderId="1" xfId="0" applyFont="1" applyBorder="1" applyAlignment="1">
      <alignment horizontal="center" vertical="center" shrinkToFit="1"/>
    </xf>
    <xf numFmtId="0" fontId="3" fillId="0" borderId="62" xfId="0" applyFont="1" applyBorder="1" applyAlignment="1">
      <alignment horizontal="center" vertical="center" shrinkToFit="1"/>
    </xf>
    <xf numFmtId="0" fontId="0" fillId="0" borderId="49" xfId="0" applyFont="1" applyBorder="1">
      <alignment vertical="center"/>
    </xf>
    <xf numFmtId="0" fontId="0" fillId="0" borderId="49" xfId="0" applyFont="1" applyBorder="1" applyAlignment="1">
      <alignment horizontal="right"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4" xfId="0" applyFont="1" applyFill="1" applyBorder="1" applyAlignment="1">
      <alignment horizontal="center" vertical="center" wrapText="1"/>
    </xf>
    <xf numFmtId="0" fontId="3" fillId="0" borderId="51" xfId="0" applyFont="1" applyFill="1" applyBorder="1" applyAlignment="1">
      <alignment horizontal="center" vertical="center" shrinkToFit="1"/>
    </xf>
    <xf numFmtId="0" fontId="3" fillId="0" borderId="52" xfId="0" applyFont="1" applyFill="1" applyBorder="1" applyAlignment="1">
      <alignment vertical="center" wrapText="1"/>
    </xf>
    <xf numFmtId="0" fontId="3" fillId="0" borderId="24" xfId="0" applyFont="1" applyFill="1" applyBorder="1" applyAlignment="1">
      <alignment horizontal="center" vertical="center" shrinkToFit="1"/>
    </xf>
    <xf numFmtId="0" fontId="3" fillId="0" borderId="25" xfId="0" applyFont="1" applyFill="1" applyBorder="1" applyAlignment="1">
      <alignment vertical="center" wrapText="1"/>
    </xf>
    <xf numFmtId="0" fontId="2" fillId="9" borderId="82" xfId="0" applyFont="1" applyFill="1" applyBorder="1" applyAlignment="1">
      <alignment horizontal="center" vertical="center"/>
    </xf>
    <xf numFmtId="0" fontId="3" fillId="9" borderId="68" xfId="0" applyFont="1" applyFill="1" applyBorder="1" applyAlignment="1">
      <alignment horizontal="center" vertical="center"/>
    </xf>
    <xf numFmtId="0" fontId="3" fillId="9" borderId="104" xfId="0" applyFont="1" applyFill="1" applyBorder="1" applyAlignment="1">
      <alignment horizontal="center" vertical="center" wrapText="1"/>
    </xf>
    <xf numFmtId="0" fontId="0" fillId="9" borderId="50" xfId="0" applyFont="1" applyFill="1" applyBorder="1">
      <alignment vertical="center"/>
    </xf>
    <xf numFmtId="0" fontId="3" fillId="9" borderId="50" xfId="0" applyFont="1" applyFill="1" applyBorder="1" applyAlignment="1">
      <alignment horizontal="center" vertical="center"/>
    </xf>
    <xf numFmtId="0" fontId="0" fillId="0" borderId="50" xfId="0" applyFont="1" applyBorder="1">
      <alignment vertical="center"/>
    </xf>
    <xf numFmtId="0" fontId="3" fillId="0" borderId="50" xfId="0" applyFont="1" applyBorder="1" applyAlignment="1">
      <alignment horizontal="center" vertical="center"/>
    </xf>
    <xf numFmtId="0" fontId="3" fillId="9" borderId="85" xfId="0" applyFont="1" applyFill="1" applyBorder="1" applyAlignment="1">
      <alignment horizontal="center" vertical="center" wrapText="1"/>
    </xf>
    <xf numFmtId="0" fontId="0" fillId="9" borderId="50" xfId="0" applyFont="1" applyFill="1" applyBorder="1" applyAlignment="1">
      <alignment horizontal="right" vertical="center"/>
    </xf>
    <xf numFmtId="0" fontId="0" fillId="0" borderId="50" xfId="0" applyFont="1" applyBorder="1" applyAlignment="1">
      <alignment horizontal="right" vertical="center"/>
    </xf>
    <xf numFmtId="0" fontId="3" fillId="0" borderId="40" xfId="0" applyFont="1" applyBorder="1" applyAlignment="1">
      <alignment horizontal="center" vertical="center"/>
    </xf>
    <xf numFmtId="0" fontId="3" fillId="0" borderId="45" xfId="0" applyFont="1" applyBorder="1" applyAlignment="1">
      <alignment horizontal="center" vertical="center"/>
    </xf>
    <xf numFmtId="0" fontId="3" fillId="0" borderId="49" xfId="0" applyFont="1" applyBorder="1" applyAlignment="1">
      <alignment horizontal="center" vertical="center"/>
    </xf>
    <xf numFmtId="0" fontId="3" fillId="9" borderId="37" xfId="0" applyFont="1" applyFill="1" applyBorder="1" applyAlignment="1">
      <alignment horizontal="center" vertical="center"/>
    </xf>
    <xf numFmtId="0" fontId="10" fillId="0" borderId="1"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9" borderId="85" xfId="0" applyFont="1" applyFill="1" applyBorder="1" applyAlignment="1">
      <alignment horizontal="center" vertical="center" wrapText="1"/>
    </xf>
    <xf numFmtId="0" fontId="3" fillId="9" borderId="40" xfId="0" applyFont="1" applyFill="1" applyBorder="1" applyAlignment="1">
      <alignment horizontal="center" vertical="center"/>
    </xf>
    <xf numFmtId="0" fontId="3" fillId="9" borderId="45" xfId="0" applyFont="1" applyFill="1" applyBorder="1" applyAlignment="1">
      <alignment horizontal="center" vertical="center"/>
    </xf>
    <xf numFmtId="0" fontId="3" fillId="0" borderId="55" xfId="0" applyFont="1" applyFill="1" applyBorder="1" applyAlignment="1">
      <alignment horizontal="center" vertical="center" wrapText="1"/>
    </xf>
    <xf numFmtId="0" fontId="10" fillId="0" borderId="2" xfId="0" applyFont="1" applyBorder="1" applyAlignment="1">
      <alignment horizontal="center" vertical="center"/>
    </xf>
    <xf numFmtId="0" fontId="0" fillId="0" borderId="4" xfId="0" applyFont="1" applyBorder="1" applyAlignment="1">
      <alignment vertical="center"/>
    </xf>
    <xf numFmtId="0" fontId="0" fillId="0" borderId="10" xfId="0" applyBorder="1" applyAlignment="1">
      <alignment vertical="center" wrapText="1"/>
    </xf>
    <xf numFmtId="0" fontId="10" fillId="0" borderId="15" xfId="0" applyFont="1" applyBorder="1" applyAlignment="1">
      <alignment vertical="center" wrapText="1"/>
    </xf>
    <xf numFmtId="0" fontId="10" fillId="0" borderId="14" xfId="0" applyFont="1" applyBorder="1" applyAlignment="1">
      <alignment vertical="center" wrapText="1"/>
    </xf>
    <xf numFmtId="0" fontId="0" fillId="0" borderId="2" xfId="0" applyFont="1" applyBorder="1" applyAlignment="1">
      <alignment horizontal="center" vertical="center"/>
    </xf>
    <xf numFmtId="0" fontId="0" fillId="0" borderId="3" xfId="0" applyFont="1" applyBorder="1" applyAlignment="1">
      <alignment vertical="center"/>
    </xf>
    <xf numFmtId="0" fontId="0" fillId="0" borderId="5" xfId="0" applyFont="1" applyBorder="1" applyAlignment="1">
      <alignment vertical="center"/>
    </xf>
    <xf numFmtId="0" fontId="0" fillId="0" borderId="0" xfId="0" applyFont="1" applyBorder="1" applyAlignment="1">
      <alignment vertical="center"/>
    </xf>
    <xf numFmtId="0" fontId="0" fillId="0" borderId="6" xfId="0" applyFont="1" applyBorder="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2" xfId="0" applyFont="1" applyBorder="1" applyAlignment="1">
      <alignment vertical="center"/>
    </xf>
    <xf numFmtId="0" fontId="10" fillId="0" borderId="3" xfId="0" applyFont="1" applyBorder="1" applyAlignment="1">
      <alignment vertical="center"/>
    </xf>
    <xf numFmtId="0" fontId="10" fillId="0" borderId="4" xfId="0" applyFont="1" applyBorder="1" applyAlignment="1">
      <alignment vertical="center"/>
    </xf>
    <xf numFmtId="0" fontId="5" fillId="0" borderId="0" xfId="0" applyFont="1" applyAlignment="1">
      <alignment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4" xfId="0" applyFont="1" applyBorder="1" applyAlignment="1">
      <alignment horizontal="center" vertical="center" shrinkToFit="1"/>
    </xf>
    <xf numFmtId="0" fontId="10" fillId="0" borderId="10" xfId="0" applyFont="1" applyBorder="1" applyAlignment="1">
      <alignment horizontal="center" vertical="center"/>
    </xf>
    <xf numFmtId="0" fontId="0" fillId="0" borderId="14" xfId="0" applyFont="1" applyBorder="1" applyAlignment="1">
      <alignment horizontal="center" vertical="center"/>
    </xf>
    <xf numFmtId="0" fontId="0" fillId="0" borderId="10" xfId="0" applyBorder="1" applyAlignment="1">
      <alignment horizontal="left" vertical="center"/>
    </xf>
    <xf numFmtId="0" fontId="0" fillId="0" borderId="15" xfId="0" applyBorder="1" applyAlignment="1">
      <alignment horizontal="left" vertical="center"/>
    </xf>
    <xf numFmtId="0" fontId="0" fillId="0" borderId="14" xfId="0" applyBorder="1" applyAlignment="1">
      <alignment horizontal="left" vertical="center"/>
    </xf>
    <xf numFmtId="0" fontId="0" fillId="0" borderId="10" xfId="0" applyFont="1" applyBorder="1" applyAlignment="1">
      <alignment horizontal="center" vertical="center"/>
    </xf>
    <xf numFmtId="0" fontId="0" fillId="0" borderId="15" xfId="0" applyFont="1" applyBorder="1" applyAlignment="1">
      <alignment vertical="center"/>
    </xf>
    <xf numFmtId="0" fontId="0" fillId="0" borderId="14" xfId="0" applyFont="1" applyBorder="1" applyAlignment="1">
      <alignment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5" xfId="0" applyBorder="1" applyAlignment="1">
      <alignment horizontal="left" vertical="top" wrapText="1"/>
    </xf>
    <xf numFmtId="0" fontId="0" fillId="0" borderId="0" xfId="0"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2"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4" xfId="0" applyFont="1" applyBorder="1" applyAlignment="1">
      <alignment horizontal="center" vertical="center" shrinkToFit="1"/>
    </xf>
    <xf numFmtId="0" fontId="10" fillId="0" borderId="1" xfId="0" applyFont="1" applyBorder="1" applyAlignment="1">
      <alignment horizontal="center" vertical="center"/>
    </xf>
    <xf numFmtId="0" fontId="0" fillId="0" borderId="1" xfId="0" applyFont="1" applyBorder="1" applyAlignment="1">
      <alignment vertical="center"/>
    </xf>
    <xf numFmtId="0" fontId="0" fillId="0" borderId="1" xfId="0" applyFont="1" applyBorder="1" applyAlignment="1">
      <alignment horizontal="center" vertical="center"/>
    </xf>
    <xf numFmtId="0" fontId="0" fillId="0" borderId="1" xfId="0" applyBorder="1">
      <alignment vertical="center"/>
    </xf>
    <xf numFmtId="0" fontId="7" fillId="0" borderId="8" xfId="0" applyFont="1" applyBorder="1" applyAlignment="1"/>
    <xf numFmtId="0" fontId="0" fillId="0" borderId="10" xfId="0" applyBorder="1">
      <alignment vertical="center"/>
    </xf>
    <xf numFmtId="0" fontId="0" fillId="0" borderId="15" xfId="0" applyBorder="1">
      <alignment vertical="center"/>
    </xf>
    <xf numFmtId="0" fontId="0" fillId="0" borderId="14" xfId="0" applyBorder="1">
      <alignment vertical="center"/>
    </xf>
    <xf numFmtId="0" fontId="3" fillId="0" borderId="92" xfId="0" applyFont="1" applyBorder="1" applyAlignment="1">
      <alignment vertical="center" wrapText="1"/>
    </xf>
    <xf numFmtId="0" fontId="3" fillId="0" borderId="48" xfId="0" applyFont="1" applyBorder="1" applyAlignment="1">
      <alignment vertical="center" wrapText="1"/>
    </xf>
    <xf numFmtId="0" fontId="3" fillId="0" borderId="92" xfId="0" applyFont="1" applyBorder="1" applyAlignment="1">
      <alignment horizontal="left" vertical="center" wrapText="1"/>
    </xf>
    <xf numFmtId="0" fontId="3" fillId="0" borderId="48" xfId="0" applyFont="1" applyBorder="1" applyAlignment="1">
      <alignment horizontal="left" vertical="center" wrapText="1"/>
    </xf>
    <xf numFmtId="0" fontId="3" fillId="5" borderId="24" xfId="0" applyFont="1" applyFill="1" applyBorder="1" applyAlignment="1">
      <alignment vertical="center" wrapText="1"/>
    </xf>
    <xf numFmtId="0" fontId="3" fillId="5" borderId="25" xfId="0" applyFont="1" applyFill="1" applyBorder="1" applyAlignment="1">
      <alignment vertical="center" wrapText="1"/>
    </xf>
    <xf numFmtId="0" fontId="3" fillId="5" borderId="26" xfId="0" applyFont="1" applyFill="1" applyBorder="1" applyAlignment="1">
      <alignment vertical="center" wrapText="1"/>
    </xf>
    <xf numFmtId="0" fontId="3" fillId="3" borderId="20" xfId="0" applyFont="1" applyFill="1" applyBorder="1" applyAlignment="1">
      <alignment vertical="center"/>
    </xf>
    <xf numFmtId="0" fontId="3" fillId="3" borderId="8" xfId="0" applyFont="1" applyFill="1" applyBorder="1" applyAlignment="1">
      <alignment vertical="center"/>
    </xf>
    <xf numFmtId="0" fontId="3" fillId="3" borderId="19" xfId="0" applyFont="1" applyFill="1" applyBorder="1" applyAlignment="1">
      <alignment vertical="center"/>
    </xf>
    <xf numFmtId="0" fontId="5" fillId="0" borderId="63" xfId="0" applyFont="1" applyFill="1" applyBorder="1" applyAlignment="1">
      <alignment vertical="center" wrapText="1"/>
    </xf>
    <xf numFmtId="0" fontId="5" fillId="0" borderId="39" xfId="0" applyFont="1" applyFill="1" applyBorder="1" applyAlignment="1">
      <alignment vertical="center" wrapText="1"/>
    </xf>
    <xf numFmtId="0" fontId="5" fillId="0" borderId="64" xfId="0" applyFont="1" applyFill="1" applyBorder="1" applyAlignment="1">
      <alignment vertical="center" wrapText="1"/>
    </xf>
    <xf numFmtId="0" fontId="5" fillId="0" borderId="94" xfId="0" applyFont="1" applyFill="1" applyBorder="1" applyAlignment="1">
      <alignment vertical="center" wrapText="1"/>
    </xf>
    <xf numFmtId="0" fontId="5" fillId="0" borderId="95" xfId="0" applyFont="1" applyFill="1" applyBorder="1" applyAlignment="1">
      <alignment vertical="center" wrapText="1"/>
    </xf>
    <xf numFmtId="0" fontId="5" fillId="0" borderId="96" xfId="0" applyFont="1" applyFill="1" applyBorder="1" applyAlignment="1">
      <alignment vertical="center" wrapText="1"/>
    </xf>
    <xf numFmtId="0" fontId="5" fillId="0" borderId="46" xfId="0" applyFont="1" applyBorder="1" applyAlignment="1">
      <alignment vertical="center" wrapText="1"/>
    </xf>
    <xf numFmtId="0" fontId="5" fillId="0" borderId="47" xfId="0" applyFont="1" applyBorder="1" applyAlignment="1">
      <alignment vertical="center" wrapText="1"/>
    </xf>
    <xf numFmtId="0" fontId="5" fillId="0" borderId="48" xfId="0" applyFont="1" applyBorder="1" applyAlignment="1">
      <alignment vertical="center" wrapText="1"/>
    </xf>
    <xf numFmtId="0" fontId="7" fillId="2" borderId="57" xfId="0" applyFont="1" applyFill="1" applyBorder="1" applyAlignment="1">
      <alignment horizontal="center" vertical="center"/>
    </xf>
    <xf numFmtId="0" fontId="7" fillId="2" borderId="58" xfId="0" applyFont="1" applyFill="1" applyBorder="1" applyAlignment="1">
      <alignment horizontal="center" vertical="center"/>
    </xf>
    <xf numFmtId="0" fontId="7" fillId="2" borderId="59"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25" xfId="0" applyFont="1" applyFill="1" applyBorder="1" applyAlignment="1">
      <alignment horizontal="center" vertical="center"/>
    </xf>
    <xf numFmtId="0" fontId="5" fillId="4" borderId="26" xfId="0" applyFont="1" applyFill="1" applyBorder="1" applyAlignment="1">
      <alignment horizontal="center" vertical="center"/>
    </xf>
    <xf numFmtId="0" fontId="5" fillId="0" borderId="21" xfId="0" applyFont="1" applyBorder="1" applyAlignment="1">
      <alignment horizontal="center" vertical="center"/>
    </xf>
    <xf numFmtId="0" fontId="5" fillId="0" borderId="15" xfId="0" applyFont="1" applyBorder="1" applyAlignment="1">
      <alignment horizontal="center" vertical="center"/>
    </xf>
    <xf numFmtId="0" fontId="5" fillId="0" borderId="22" xfId="0" applyFont="1" applyBorder="1" applyAlignment="1">
      <alignment horizontal="center" vertical="center"/>
    </xf>
    <xf numFmtId="0" fontId="5" fillId="0" borderId="98" xfId="0" applyFont="1" applyBorder="1" applyAlignment="1">
      <alignment horizontal="center" vertical="center"/>
    </xf>
    <xf numFmtId="0" fontId="5" fillId="0" borderId="99" xfId="0" applyFont="1" applyBorder="1" applyAlignment="1">
      <alignment horizontal="center" vertical="center"/>
    </xf>
    <xf numFmtId="0" fontId="5" fillId="0" borderId="100" xfId="0" applyFont="1" applyBorder="1" applyAlignment="1">
      <alignment horizontal="center" vertical="center"/>
    </xf>
    <xf numFmtId="0" fontId="3" fillId="9" borderId="42" xfId="0" applyFont="1" applyFill="1" applyBorder="1" applyAlignment="1">
      <alignment vertical="center" wrapText="1"/>
    </xf>
    <xf numFmtId="0" fontId="3" fillId="9" borderId="43" xfId="0" applyFont="1" applyFill="1" applyBorder="1" applyAlignment="1">
      <alignment vertical="center" wrapText="1"/>
    </xf>
    <xf numFmtId="0" fontId="3" fillId="9" borderId="44" xfId="0" applyFont="1" applyFill="1" applyBorder="1" applyAlignment="1">
      <alignment vertical="center" wrapText="1"/>
    </xf>
    <xf numFmtId="0" fontId="3" fillId="9" borderId="46" xfId="0" applyFont="1" applyFill="1" applyBorder="1" applyAlignment="1">
      <alignment vertical="center" wrapText="1"/>
    </xf>
    <xf numFmtId="0" fontId="3" fillId="9" borderId="47" xfId="0" applyFont="1" applyFill="1" applyBorder="1" applyAlignment="1">
      <alignment vertical="center" wrapText="1"/>
    </xf>
    <xf numFmtId="0" fontId="3" fillId="9" borderId="48" xfId="0" applyFont="1" applyFill="1" applyBorder="1" applyAlignment="1">
      <alignment vertical="center" wrapText="1"/>
    </xf>
    <xf numFmtId="0" fontId="3" fillId="9" borderId="36" xfId="0" applyFont="1" applyFill="1" applyBorder="1" applyAlignment="1">
      <alignment vertical="center" wrapText="1"/>
    </xf>
    <xf numFmtId="0" fontId="3" fillId="9" borderId="37" xfId="0" applyFont="1" applyFill="1" applyBorder="1" applyAlignment="1">
      <alignment vertical="center" wrapText="1"/>
    </xf>
    <xf numFmtId="0" fontId="3" fillId="9" borderId="38" xfId="0" applyFont="1" applyFill="1" applyBorder="1" applyAlignment="1">
      <alignment vertical="center" wrapText="1"/>
    </xf>
    <xf numFmtId="0" fontId="3" fillId="9" borderId="42" xfId="0" applyFont="1" applyFill="1" applyBorder="1" applyAlignment="1">
      <alignment vertical="center" wrapText="1" shrinkToFit="1"/>
    </xf>
    <xf numFmtId="0" fontId="3" fillId="9" borderId="43" xfId="0" applyFont="1" applyFill="1" applyBorder="1" applyAlignment="1">
      <alignment vertical="center" wrapText="1" shrinkToFit="1"/>
    </xf>
    <xf numFmtId="0" fontId="3" fillId="9" borderId="44" xfId="0" applyFont="1" applyFill="1" applyBorder="1" applyAlignment="1">
      <alignment vertical="center" wrapText="1" shrinkToFit="1"/>
    </xf>
    <xf numFmtId="0" fontId="5" fillId="0" borderId="21" xfId="0" applyFont="1" applyFill="1" applyBorder="1" applyAlignment="1">
      <alignment vertical="center" wrapText="1"/>
    </xf>
    <xf numFmtId="0" fontId="5" fillId="0" borderId="15" xfId="0" applyFont="1" applyFill="1" applyBorder="1" applyAlignment="1">
      <alignment vertical="center" wrapText="1"/>
    </xf>
    <xf numFmtId="0" fontId="5" fillId="0" borderId="22" xfId="0" applyFont="1" applyFill="1" applyBorder="1" applyAlignment="1">
      <alignment vertical="center" wrapText="1"/>
    </xf>
    <xf numFmtId="0" fontId="3" fillId="9" borderId="46" xfId="0" applyFont="1" applyFill="1" applyBorder="1" applyAlignment="1">
      <alignment vertical="center" wrapText="1" shrinkToFit="1"/>
    </xf>
    <xf numFmtId="0" fontId="3" fillId="9" borderId="47" xfId="0" applyFont="1" applyFill="1" applyBorder="1" applyAlignment="1">
      <alignment vertical="center" wrapText="1" shrinkToFit="1"/>
    </xf>
    <xf numFmtId="0" fontId="3" fillId="9" borderId="48" xfId="0" applyFont="1" applyFill="1" applyBorder="1" applyAlignment="1">
      <alignment vertical="center" wrapText="1" shrinkToFit="1"/>
    </xf>
    <xf numFmtId="0" fontId="10" fillId="0" borderId="91" xfId="0" applyFont="1" applyBorder="1" applyAlignment="1">
      <alignment horizontal="center" vertical="center"/>
    </xf>
    <xf numFmtId="0" fontId="10" fillId="0" borderId="30" xfId="0" applyFont="1" applyBorder="1" applyAlignment="1">
      <alignment horizontal="center" vertical="center"/>
    </xf>
    <xf numFmtId="0" fontId="3" fillId="0" borderId="91" xfId="0" applyFont="1" applyBorder="1" applyAlignment="1">
      <alignment horizontal="center" vertical="center"/>
    </xf>
    <xf numFmtId="0" fontId="3" fillId="0" borderId="30"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92" xfId="0" applyFont="1" applyBorder="1" applyAlignment="1">
      <alignment vertical="center"/>
    </xf>
    <xf numFmtId="0" fontId="3" fillId="0" borderId="48" xfId="0" applyFont="1" applyBorder="1" applyAlignment="1">
      <alignment vertical="center"/>
    </xf>
    <xf numFmtId="0" fontId="3" fillId="0" borderId="21" xfId="0" applyFont="1" applyBorder="1" applyAlignment="1">
      <alignment horizontal="left" vertical="center" wrapText="1"/>
    </xf>
    <xf numFmtId="0" fontId="3" fillId="0" borderId="15" xfId="0" applyFont="1" applyBorder="1" applyAlignment="1">
      <alignment horizontal="left" vertical="center" wrapText="1"/>
    </xf>
    <xf numFmtId="0" fontId="3" fillId="0" borderId="22" xfId="0" applyFont="1" applyBorder="1" applyAlignment="1">
      <alignment horizontal="left" vertical="center" wrapText="1"/>
    </xf>
    <xf numFmtId="0" fontId="3" fillId="0" borderId="98" xfId="0" applyFont="1" applyBorder="1" applyAlignment="1">
      <alignment horizontal="left" vertical="center" wrapText="1"/>
    </xf>
    <xf numFmtId="0" fontId="3" fillId="0" borderId="99" xfId="0" applyFont="1" applyBorder="1" applyAlignment="1">
      <alignment horizontal="left" vertical="center" wrapText="1"/>
    </xf>
    <xf numFmtId="0" fontId="3" fillId="0" borderId="100" xfId="0" applyFont="1" applyBorder="1" applyAlignment="1">
      <alignment horizontal="left" vertical="center" wrapText="1"/>
    </xf>
    <xf numFmtId="0" fontId="2" fillId="3" borderId="20" xfId="0" applyFont="1" applyFill="1" applyBorder="1" applyAlignment="1">
      <alignment vertical="center" wrapText="1"/>
    </xf>
    <xf numFmtId="0" fontId="3" fillId="3" borderId="8" xfId="0" applyFont="1" applyFill="1" applyBorder="1" applyAlignment="1">
      <alignment vertical="center" wrapText="1"/>
    </xf>
    <xf numFmtId="0" fontId="3" fillId="3" borderId="19" xfId="0" applyFont="1" applyFill="1" applyBorder="1" applyAlignment="1">
      <alignment vertical="center" wrapText="1"/>
    </xf>
    <xf numFmtId="0" fontId="3" fillId="0" borderId="41" xfId="0" applyFont="1" applyBorder="1" applyAlignment="1">
      <alignment vertical="center" wrapText="1"/>
    </xf>
    <xf numFmtId="0" fontId="3" fillId="0" borderId="38" xfId="0" applyFont="1" applyBorder="1" applyAlignment="1">
      <alignment vertical="center" wrapText="1"/>
    </xf>
    <xf numFmtId="0" fontId="3" fillId="0" borderId="81" xfId="0" applyFont="1" applyBorder="1" applyAlignment="1">
      <alignment horizontal="left" vertical="center" wrapText="1"/>
    </xf>
    <xf numFmtId="0" fontId="3" fillId="0" borderId="44" xfId="0" applyFont="1" applyBorder="1" applyAlignment="1">
      <alignment horizontal="left" vertical="center" wrapText="1"/>
    </xf>
    <xf numFmtId="0" fontId="3" fillId="4" borderId="25" xfId="0" applyFont="1" applyFill="1" applyBorder="1" applyAlignment="1">
      <alignment horizontal="center" vertical="center" wrapText="1"/>
    </xf>
    <xf numFmtId="0" fontId="3" fillId="4" borderId="25" xfId="0" applyFont="1" applyFill="1" applyBorder="1" applyAlignment="1">
      <alignment horizontal="center" vertical="center"/>
    </xf>
    <xf numFmtId="0" fontId="3" fillId="4" borderId="26" xfId="0" applyFont="1" applyFill="1" applyBorder="1" applyAlignment="1">
      <alignment horizontal="center" vertical="center"/>
    </xf>
    <xf numFmtId="0" fontId="3" fillId="0" borderId="21" xfId="0" applyFont="1" applyBorder="1" applyAlignment="1">
      <alignment vertical="center" wrapText="1"/>
    </xf>
    <xf numFmtId="0" fontId="3" fillId="0" borderId="15" xfId="0" applyFont="1" applyBorder="1" applyAlignment="1">
      <alignment vertical="center" wrapText="1"/>
    </xf>
    <xf numFmtId="0" fontId="3" fillId="0" borderId="22" xfId="0" applyFont="1" applyBorder="1" applyAlignment="1">
      <alignment vertical="center" wrapText="1"/>
    </xf>
    <xf numFmtId="0" fontId="3" fillId="0" borderId="7" xfId="0" applyFont="1" applyBorder="1" applyAlignment="1">
      <alignment horizontal="left" vertical="center" wrapText="1"/>
    </xf>
    <xf numFmtId="0" fontId="3" fillId="0" borderId="19" xfId="0" applyFont="1" applyBorder="1" applyAlignment="1">
      <alignment horizontal="left" vertical="center" wrapText="1"/>
    </xf>
    <xf numFmtId="0" fontId="3" fillId="0" borderId="81" xfId="0" applyFont="1" applyBorder="1" applyAlignment="1">
      <alignment vertical="center" wrapText="1"/>
    </xf>
    <xf numFmtId="0" fontId="3" fillId="0" borderId="44" xfId="0" applyFont="1" applyBorder="1" applyAlignment="1">
      <alignment vertical="center" wrapText="1"/>
    </xf>
    <xf numFmtId="0" fontId="14" fillId="0" borderId="44" xfId="0" applyFont="1" applyBorder="1" applyAlignment="1">
      <alignment vertical="center" wrapText="1"/>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3" fillId="5" borderId="27" xfId="0" applyFont="1" applyFill="1" applyBorder="1" applyAlignment="1">
      <alignment vertical="center" wrapText="1"/>
    </xf>
    <xf numFmtId="0" fontId="3" fillId="5" borderId="28" xfId="0" applyFont="1" applyFill="1" applyBorder="1" applyAlignment="1">
      <alignment vertical="center" wrapText="1"/>
    </xf>
    <xf numFmtId="0" fontId="3" fillId="5" borderId="29" xfId="0" applyFont="1" applyFill="1" applyBorder="1" applyAlignment="1">
      <alignment vertical="center" wrapText="1"/>
    </xf>
    <xf numFmtId="0" fontId="3" fillId="3" borderId="57" xfId="0" applyFont="1" applyFill="1" applyBorder="1" applyAlignment="1">
      <alignment vertical="center" wrapText="1" shrinkToFit="1"/>
    </xf>
    <xf numFmtId="0" fontId="3" fillId="3" borderId="58" xfId="0" applyFont="1" applyFill="1" applyBorder="1" applyAlignment="1">
      <alignment vertical="center" wrapText="1" shrinkToFit="1"/>
    </xf>
    <xf numFmtId="0" fontId="3" fillId="3" borderId="59" xfId="0" applyFont="1" applyFill="1" applyBorder="1" applyAlignment="1">
      <alignment vertical="center" wrapText="1" shrinkToFit="1"/>
    </xf>
    <xf numFmtId="0" fontId="3" fillId="9" borderId="23" xfId="0" applyFont="1" applyFill="1" applyBorder="1" applyAlignment="1">
      <alignment vertical="center" wrapText="1"/>
    </xf>
    <xf numFmtId="0" fontId="3" fillId="9" borderId="3" xfId="0" applyFont="1" applyFill="1" applyBorder="1" applyAlignment="1">
      <alignment vertical="center" wrapText="1"/>
    </xf>
    <xf numFmtId="0" fontId="3" fillId="9" borderId="17" xfId="0" applyFont="1" applyFill="1" applyBorder="1" applyAlignment="1">
      <alignment vertical="center" wrapText="1"/>
    </xf>
    <xf numFmtId="0" fontId="3" fillId="9" borderId="63" xfId="0" applyFont="1" applyFill="1" applyBorder="1" applyAlignment="1">
      <alignment vertical="center" wrapText="1"/>
    </xf>
    <xf numFmtId="0" fontId="3" fillId="9" borderId="39" xfId="0" applyFont="1" applyFill="1" applyBorder="1" applyAlignment="1">
      <alignment vertical="center" wrapText="1"/>
    </xf>
    <xf numFmtId="0" fontId="3" fillId="9" borderId="64" xfId="0" applyFont="1" applyFill="1" applyBorder="1" applyAlignment="1">
      <alignment vertical="center" wrapText="1"/>
    </xf>
    <xf numFmtId="0" fontId="3" fillId="9" borderId="66" xfId="0" applyFont="1" applyFill="1" applyBorder="1" applyAlignment="1">
      <alignment vertical="center" wrapText="1"/>
    </xf>
    <xf numFmtId="0" fontId="3" fillId="9" borderId="50" xfId="0" applyFont="1" applyFill="1" applyBorder="1" applyAlignment="1">
      <alignment vertical="center" wrapText="1"/>
    </xf>
    <xf numFmtId="0" fontId="3" fillId="9" borderId="67" xfId="0" applyFont="1" applyFill="1" applyBorder="1" applyAlignment="1">
      <alignment vertical="center" wrapText="1"/>
    </xf>
    <xf numFmtId="0" fontId="3" fillId="9" borderId="20" xfId="0" applyFont="1" applyFill="1" applyBorder="1" applyAlignment="1">
      <alignment vertical="center" wrapText="1"/>
    </xf>
    <xf numFmtId="0" fontId="3" fillId="9" borderId="8" xfId="0" applyFont="1" applyFill="1" applyBorder="1" applyAlignment="1">
      <alignment vertical="center" wrapText="1"/>
    </xf>
    <xf numFmtId="0" fontId="3" fillId="9" borderId="19" xfId="0" applyFont="1" applyFill="1" applyBorder="1" applyAlignment="1">
      <alignment vertical="center" wrapText="1"/>
    </xf>
    <xf numFmtId="0" fontId="12" fillId="3" borderId="20" xfId="0" applyFont="1" applyFill="1" applyBorder="1" applyAlignment="1">
      <alignment vertical="center" wrapText="1" shrinkToFit="1"/>
    </xf>
    <xf numFmtId="0" fontId="13" fillId="3" borderId="8" xfId="0" applyFont="1" applyFill="1" applyBorder="1" applyAlignment="1">
      <alignment vertical="center" wrapText="1" shrinkToFit="1"/>
    </xf>
    <xf numFmtId="0" fontId="13" fillId="3" borderId="19" xfId="0" applyFont="1" applyFill="1" applyBorder="1" applyAlignment="1">
      <alignment vertical="center" wrapText="1" shrinkToFit="1"/>
    </xf>
    <xf numFmtId="0" fontId="3" fillId="9" borderId="36" xfId="0" applyFont="1" applyFill="1" applyBorder="1" applyAlignment="1">
      <alignment vertical="center" wrapText="1" shrinkToFit="1"/>
    </xf>
    <xf numFmtId="0" fontId="3" fillId="9" borderId="37" xfId="0" applyFont="1" applyFill="1" applyBorder="1" applyAlignment="1">
      <alignment vertical="center" wrapText="1" shrinkToFit="1"/>
    </xf>
    <xf numFmtId="0" fontId="3" fillId="9" borderId="38" xfId="0" applyFont="1" applyFill="1" applyBorder="1" applyAlignment="1">
      <alignment vertical="center" wrapText="1" shrinkToFit="1"/>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0" borderId="41" xfId="0" applyFont="1" applyFill="1" applyBorder="1" applyAlignment="1">
      <alignment vertical="center" wrapText="1"/>
    </xf>
    <xf numFmtId="0" fontId="3" fillId="0" borderId="38" xfId="0" applyFont="1" applyFill="1" applyBorder="1" applyAlignment="1">
      <alignment vertical="center" wrapText="1"/>
    </xf>
    <xf numFmtId="0" fontId="3" fillId="0" borderId="92" xfId="0" applyFont="1" applyFill="1" applyBorder="1" applyAlignment="1">
      <alignment vertical="center" wrapText="1"/>
    </xf>
    <xf numFmtId="0" fontId="3" fillId="0" borderId="48" xfId="0" applyFont="1" applyFill="1" applyBorder="1" applyAlignment="1">
      <alignment vertical="center" wrapText="1"/>
    </xf>
    <xf numFmtId="0" fontId="2" fillId="3" borderId="57" xfId="0" applyFont="1" applyFill="1" applyBorder="1" applyAlignment="1">
      <alignment vertical="center" wrapText="1"/>
    </xf>
    <xf numFmtId="0" fontId="3" fillId="3" borderId="58" xfId="0" applyFont="1" applyFill="1" applyBorder="1" applyAlignment="1">
      <alignment vertical="center" wrapText="1"/>
    </xf>
    <xf numFmtId="0" fontId="3" fillId="3" borderId="59" xfId="0" applyFont="1" applyFill="1" applyBorder="1" applyAlignment="1">
      <alignment vertical="center" wrapText="1"/>
    </xf>
    <xf numFmtId="0" fontId="3" fillId="0" borderId="98" xfId="0" applyFont="1" applyBorder="1" applyAlignment="1">
      <alignment vertical="center" wrapText="1"/>
    </xf>
    <xf numFmtId="0" fontId="3" fillId="0" borderId="99" xfId="0" applyFont="1" applyBorder="1" applyAlignment="1">
      <alignment vertical="center" wrapText="1"/>
    </xf>
    <xf numFmtId="0" fontId="3" fillId="0" borderId="100" xfId="0" applyFont="1" applyBorder="1" applyAlignment="1">
      <alignment vertical="center" wrapText="1"/>
    </xf>
    <xf numFmtId="0" fontId="3" fillId="5" borderId="20" xfId="0" applyFont="1" applyFill="1" applyBorder="1" applyAlignment="1">
      <alignment vertical="center" wrapText="1"/>
    </xf>
    <xf numFmtId="0" fontId="3" fillId="5" borderId="8" xfId="0" applyFont="1" applyFill="1" applyBorder="1" applyAlignment="1">
      <alignment vertical="center" wrapText="1"/>
    </xf>
    <xf numFmtId="0" fontId="3" fillId="5" borderId="19" xfId="0" applyFont="1" applyFill="1" applyBorder="1" applyAlignment="1">
      <alignment vertical="center" wrapText="1"/>
    </xf>
    <xf numFmtId="0" fontId="3" fillId="3" borderId="21"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3" fillId="3" borderId="22" xfId="0" applyFont="1" applyFill="1" applyBorder="1" applyAlignment="1">
      <alignment horizontal="left" vertical="center" wrapTex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2" xfId="0" applyFont="1" applyBorder="1" applyAlignment="1">
      <alignment horizontal="center" vertical="center" wrapText="1" shrinkToFit="1"/>
    </xf>
    <xf numFmtId="0" fontId="3" fillId="0" borderId="3" xfId="0" applyFont="1" applyBorder="1" applyAlignment="1">
      <alignment horizontal="center" vertical="center" wrapText="1" shrinkToFit="1"/>
    </xf>
    <xf numFmtId="0" fontId="3" fillId="0" borderId="4" xfId="0" applyFont="1" applyBorder="1" applyAlignment="1">
      <alignment horizontal="center" vertical="center" wrapText="1" shrinkToFit="1"/>
    </xf>
    <xf numFmtId="0" fontId="3" fillId="0" borderId="31" xfId="0" applyFont="1" applyBorder="1" applyAlignment="1">
      <alignment horizontal="center" vertical="center" wrapText="1" shrinkToFit="1"/>
    </xf>
    <xf numFmtId="0" fontId="3" fillId="0" borderId="25" xfId="0" applyFont="1" applyBorder="1" applyAlignment="1">
      <alignment horizontal="center" vertical="center" wrapText="1" shrinkToFit="1"/>
    </xf>
    <xf numFmtId="0" fontId="3" fillId="0" borderId="71" xfId="0" applyFont="1" applyBorder="1" applyAlignment="1">
      <alignment horizontal="center" vertical="center" wrapText="1" shrinkToFit="1"/>
    </xf>
    <xf numFmtId="0" fontId="3" fillId="0" borderId="11"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horizontal="center" vertical="center"/>
    </xf>
    <xf numFmtId="0" fontId="2" fillId="3" borderId="20" xfId="0" applyFont="1" applyFill="1" applyBorder="1" applyAlignment="1">
      <alignment horizontal="left" vertical="center"/>
    </xf>
    <xf numFmtId="0" fontId="3" fillId="3" borderId="8" xfId="0" applyFont="1" applyFill="1" applyBorder="1" applyAlignment="1">
      <alignment horizontal="left" vertical="center"/>
    </xf>
    <xf numFmtId="0" fontId="3" fillId="3" borderId="19" xfId="0" applyFont="1" applyFill="1" applyBorder="1" applyAlignment="1">
      <alignment horizontal="left" vertical="center"/>
    </xf>
    <xf numFmtId="0" fontId="2" fillId="3" borderId="8" xfId="0" applyFont="1" applyFill="1" applyBorder="1" applyAlignment="1">
      <alignment vertical="center"/>
    </xf>
    <xf numFmtId="0" fontId="2" fillId="3" borderId="57" xfId="0" applyFont="1" applyFill="1" applyBorder="1" applyAlignment="1">
      <alignment vertical="center"/>
    </xf>
    <xf numFmtId="0" fontId="3" fillId="4" borderId="33" xfId="0" applyFont="1" applyFill="1" applyBorder="1" applyAlignment="1">
      <alignment horizontal="center" vertical="center" shrinkToFit="1"/>
    </xf>
    <xf numFmtId="0" fontId="3" fillId="4" borderId="70" xfId="0" applyFont="1" applyFill="1" applyBorder="1" applyAlignment="1">
      <alignment horizontal="center" vertical="center" shrinkToFit="1"/>
    </xf>
    <xf numFmtId="0" fontId="3" fillId="4" borderId="34" xfId="0" applyFont="1" applyFill="1" applyBorder="1" applyAlignment="1">
      <alignment horizontal="center" vertical="center" shrinkToFit="1"/>
    </xf>
    <xf numFmtId="0" fontId="3" fillId="4" borderId="33" xfId="0" applyFont="1" applyFill="1" applyBorder="1" applyAlignment="1">
      <alignment horizontal="center" vertical="center" wrapText="1"/>
    </xf>
    <xf numFmtId="0" fontId="3" fillId="4" borderId="70"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10" fillId="4" borderId="60" xfId="0" applyFont="1" applyFill="1" applyBorder="1" applyAlignment="1">
      <alignment vertical="center"/>
    </xf>
    <xf numFmtId="0" fontId="10" fillId="4" borderId="61" xfId="0" applyFont="1" applyFill="1" applyBorder="1" applyAlignment="1">
      <alignment vertical="center"/>
    </xf>
    <xf numFmtId="0" fontId="3" fillId="9" borderId="40" xfId="0" applyFont="1" applyFill="1" applyBorder="1" applyAlignment="1">
      <alignment horizontal="center" vertical="center"/>
    </xf>
    <xf numFmtId="0" fontId="3" fillId="9" borderId="45" xfId="0" applyFont="1" applyFill="1" applyBorder="1" applyAlignment="1">
      <alignment horizontal="center" vertical="center"/>
    </xf>
    <xf numFmtId="0" fontId="3" fillId="9" borderId="49" xfId="0" applyFont="1" applyFill="1" applyBorder="1" applyAlignment="1">
      <alignment horizontal="center" vertical="center"/>
    </xf>
    <xf numFmtId="0" fontId="3" fillId="9" borderId="83" xfId="0" applyFont="1" applyFill="1" applyBorder="1" applyAlignment="1">
      <alignment horizontal="center" vertical="center" wrapText="1"/>
    </xf>
    <xf numFmtId="0" fontId="3" fillId="9" borderId="85" xfId="0" applyFont="1" applyFill="1" applyBorder="1" applyAlignment="1">
      <alignment horizontal="center" vertical="center" wrapText="1"/>
    </xf>
    <xf numFmtId="0" fontId="3" fillId="9" borderId="82" xfId="0" applyFont="1" applyFill="1" applyBorder="1" applyAlignment="1">
      <alignment horizontal="center" vertical="center" wrapText="1"/>
    </xf>
    <xf numFmtId="0" fontId="0" fillId="0" borderId="62" xfId="0" applyFont="1" applyBorder="1" applyAlignment="1">
      <alignment horizontal="center" vertical="center"/>
    </xf>
    <xf numFmtId="0" fontId="3" fillId="0" borderId="51"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4" borderId="72" xfId="0" applyFont="1" applyFill="1" applyBorder="1" applyAlignment="1">
      <alignment horizontal="center" vertical="center" wrapText="1"/>
    </xf>
    <xf numFmtId="0" fontId="3" fillId="4" borderId="73" xfId="0" applyFont="1" applyFill="1" applyBorder="1" applyAlignment="1">
      <alignment horizontal="center" vertical="center" wrapText="1"/>
    </xf>
    <xf numFmtId="0" fontId="3" fillId="4" borderId="74"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78" xfId="0" applyFont="1" applyBorder="1" applyAlignment="1">
      <alignment horizontal="center" vertical="center"/>
    </xf>
    <xf numFmtId="0" fontId="3" fillId="0" borderId="76" xfId="0" applyFont="1" applyBorder="1" applyAlignment="1">
      <alignment horizontal="center" vertical="center"/>
    </xf>
    <xf numFmtId="0" fontId="10" fillId="0" borderId="79" xfId="0" applyFont="1" applyBorder="1" applyAlignment="1">
      <alignment horizontal="center" vertical="center"/>
    </xf>
    <xf numFmtId="0" fontId="10" fillId="0" borderId="80" xfId="0" applyFont="1" applyBorder="1" applyAlignment="1">
      <alignment horizontal="center" vertical="center"/>
    </xf>
    <xf numFmtId="0" fontId="3" fillId="0" borderId="3" xfId="0" applyFont="1" applyBorder="1" applyAlignment="1">
      <alignment vertical="center" wrapText="1"/>
    </xf>
    <xf numFmtId="0" fontId="3" fillId="0" borderId="17" xfId="0" applyFont="1" applyBorder="1" applyAlignment="1">
      <alignment vertical="center" wrapText="1"/>
    </xf>
    <xf numFmtId="0" fontId="3" fillId="0" borderId="39" xfId="0" applyFont="1" applyBorder="1" applyAlignment="1">
      <alignment vertical="center" wrapText="1"/>
    </xf>
    <xf numFmtId="0" fontId="3" fillId="0" borderId="64" xfId="0" applyFont="1" applyBorder="1" applyAlignment="1">
      <alignment vertical="center" wrapText="1"/>
    </xf>
    <xf numFmtId="0" fontId="3" fillId="0" borderId="50" xfId="0" applyFont="1" applyBorder="1" applyAlignment="1">
      <alignment vertical="center" wrapText="1"/>
    </xf>
    <xf numFmtId="0" fontId="3" fillId="0" borderId="67" xfId="0" applyFont="1" applyBorder="1" applyAlignment="1">
      <alignment vertical="center" wrapText="1"/>
    </xf>
    <xf numFmtId="0" fontId="3" fillId="0" borderId="50" xfId="0" applyFont="1" applyFill="1" applyBorder="1" applyAlignment="1">
      <alignment vertical="center" wrapText="1"/>
    </xf>
    <xf numFmtId="0" fontId="3" fillId="0" borderId="67" xfId="0" applyFont="1" applyFill="1" applyBorder="1" applyAlignment="1">
      <alignment vertical="center" wrapText="1"/>
    </xf>
    <xf numFmtId="0" fontId="3" fillId="0" borderId="8" xfId="0" applyFont="1" applyFill="1" applyBorder="1" applyAlignment="1">
      <alignment vertical="center" wrapText="1"/>
    </xf>
    <xf numFmtId="0" fontId="3" fillId="0" borderId="19" xfId="0" applyFont="1" applyFill="1" applyBorder="1" applyAlignment="1">
      <alignment vertical="center" wrapText="1"/>
    </xf>
    <xf numFmtId="0" fontId="3" fillId="0" borderId="77" xfId="0" applyFont="1" applyBorder="1" applyAlignment="1">
      <alignment horizontal="center" vertical="center"/>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39" xfId="0" applyFont="1" applyBorder="1" applyAlignment="1">
      <alignment horizontal="left" vertical="center" wrapText="1"/>
    </xf>
    <xf numFmtId="0" fontId="3" fillId="0" borderId="64" xfId="0" applyFont="1" applyBorder="1" applyAlignment="1">
      <alignment horizontal="left" vertical="center" wrapText="1"/>
    </xf>
    <xf numFmtId="0" fontId="3" fillId="0" borderId="50" xfId="0" applyFont="1" applyBorder="1" applyAlignment="1">
      <alignment horizontal="left" vertical="center" wrapText="1"/>
    </xf>
    <xf numFmtId="0" fontId="3" fillId="0" borderId="67" xfId="0" applyFont="1" applyBorder="1" applyAlignment="1">
      <alignment horizontal="left" vertical="center" wrapText="1"/>
    </xf>
    <xf numFmtId="0" fontId="3" fillId="0" borderId="8" xfId="0" applyFont="1" applyBorder="1" applyAlignment="1">
      <alignment horizontal="left" vertical="center" wrapText="1"/>
    </xf>
    <xf numFmtId="0" fontId="3" fillId="0" borderId="20" xfId="0" applyFont="1" applyBorder="1" applyAlignment="1">
      <alignment vertical="center" wrapText="1"/>
    </xf>
    <xf numFmtId="0" fontId="3" fillId="0" borderId="8" xfId="0" applyFont="1" applyBorder="1" applyAlignment="1">
      <alignment vertical="center" wrapText="1"/>
    </xf>
    <xf numFmtId="0" fontId="3" fillId="0" borderId="19" xfId="0" applyFont="1" applyBorder="1" applyAlignment="1">
      <alignment vertical="center" wrapText="1"/>
    </xf>
    <xf numFmtId="0" fontId="3" fillId="0" borderId="11" xfId="0" applyFont="1" applyBorder="1" applyAlignment="1">
      <alignment horizontal="center" vertical="center"/>
    </xf>
    <xf numFmtId="0" fontId="3" fillId="0" borderId="65" xfId="0" applyFont="1" applyBorder="1" applyAlignment="1">
      <alignment horizontal="center" vertical="center"/>
    </xf>
    <xf numFmtId="0" fontId="3" fillId="0" borderId="75" xfId="0" applyFont="1" applyBorder="1" applyAlignment="1">
      <alignment horizontal="center" vertical="center"/>
    </xf>
    <xf numFmtId="0" fontId="3" fillId="0" borderId="13" xfId="0" applyFont="1" applyBorder="1" applyAlignment="1">
      <alignment horizontal="center" vertical="center"/>
    </xf>
    <xf numFmtId="0" fontId="12" fillId="3" borderId="57" xfId="0" applyFont="1" applyFill="1" applyBorder="1" applyAlignment="1">
      <alignment vertical="center" wrapText="1" shrinkToFit="1"/>
    </xf>
    <xf numFmtId="0" fontId="13" fillId="3" borderId="58" xfId="0" applyFont="1" applyFill="1" applyBorder="1" applyAlignment="1">
      <alignment vertical="center" wrapText="1" shrinkToFit="1"/>
    </xf>
    <xf numFmtId="0" fontId="13" fillId="3" borderId="59" xfId="0" applyFont="1" applyFill="1" applyBorder="1" applyAlignment="1">
      <alignment vertical="center" wrapText="1" shrinkToFit="1"/>
    </xf>
    <xf numFmtId="0" fontId="3" fillId="0" borderId="31"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10" fillId="0" borderId="98" xfId="0" applyFont="1" applyBorder="1" applyAlignment="1">
      <alignment horizontal="left" vertical="center" wrapText="1"/>
    </xf>
    <xf numFmtId="0" fontId="10" fillId="0" borderId="99" xfId="0" applyFont="1" applyBorder="1" applyAlignment="1">
      <alignment horizontal="left" vertical="center" wrapText="1"/>
    </xf>
    <xf numFmtId="0" fontId="10" fillId="0" borderId="100"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Fill="1" applyBorder="1" applyAlignment="1">
      <alignment vertical="center" wrapText="1"/>
    </xf>
    <xf numFmtId="0" fontId="3" fillId="0" borderId="15" xfId="0" applyFont="1" applyFill="1" applyBorder="1" applyAlignment="1">
      <alignment vertical="center" wrapText="1"/>
    </xf>
    <xf numFmtId="0" fontId="3" fillId="0" borderId="22" xfId="0" applyFont="1" applyFill="1" applyBorder="1" applyAlignment="1">
      <alignment vertical="center" wrapText="1"/>
    </xf>
    <xf numFmtId="0" fontId="3" fillId="0" borderId="21" xfId="0" applyFont="1" applyFill="1" applyBorder="1" applyAlignment="1">
      <alignment horizontal="left" vertical="center" wrapText="1"/>
    </xf>
    <xf numFmtId="0" fontId="3" fillId="0" borderId="15" xfId="0"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Border="1" applyAlignment="1">
      <alignment vertical="center" wrapText="1"/>
    </xf>
    <xf numFmtId="0" fontId="10" fillId="0" borderId="41" xfId="0" applyFont="1" applyBorder="1" applyAlignment="1">
      <alignment horizontal="left" vertical="center" wrapText="1"/>
    </xf>
    <xf numFmtId="0" fontId="10" fillId="0" borderId="38" xfId="0" applyFont="1" applyBorder="1" applyAlignment="1">
      <alignment horizontal="left" vertical="center" wrapText="1"/>
    </xf>
    <xf numFmtId="0" fontId="2" fillId="0" borderId="41" xfId="0" applyFont="1" applyBorder="1" applyAlignment="1">
      <alignment horizontal="left" vertical="center" wrapText="1" shrinkToFit="1"/>
    </xf>
    <xf numFmtId="0" fontId="3" fillId="0" borderId="38" xfId="0" applyFont="1" applyBorder="1" applyAlignment="1">
      <alignment horizontal="left" vertical="center" wrapText="1" shrinkToFit="1"/>
    </xf>
    <xf numFmtId="0" fontId="10" fillId="0" borderId="81" xfId="0" applyFont="1" applyBorder="1" applyAlignment="1">
      <alignment vertical="center" wrapText="1"/>
    </xf>
    <xf numFmtId="0" fontId="10" fillId="0" borderId="44" xfId="0" applyFont="1" applyBorder="1" applyAlignment="1">
      <alignment vertical="center" wrapText="1"/>
    </xf>
    <xf numFmtId="0" fontId="10" fillId="0" borderId="101" xfId="0" applyFont="1" applyBorder="1" applyAlignment="1">
      <alignment horizontal="center" vertical="center"/>
    </xf>
    <xf numFmtId="0" fontId="10" fillId="0" borderId="102" xfId="0" applyFont="1" applyBorder="1" applyAlignment="1">
      <alignment horizontal="center" vertical="center"/>
    </xf>
    <xf numFmtId="0" fontId="10" fillId="0" borderId="103" xfId="0" applyFont="1" applyBorder="1" applyAlignment="1">
      <alignment horizontal="center" vertical="center"/>
    </xf>
    <xf numFmtId="0" fontId="3" fillId="0" borderId="2" xfId="0" applyFont="1" applyBorder="1" applyAlignment="1">
      <alignment horizontal="left" vertical="center" wrapText="1"/>
    </xf>
    <xf numFmtId="0" fontId="3" fillId="0" borderId="7" xfId="0" applyFont="1" applyFill="1" applyBorder="1" applyAlignment="1">
      <alignment vertical="center" wrapText="1"/>
    </xf>
    <xf numFmtId="0" fontId="2" fillId="0" borderId="47"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2" fillId="0" borderId="41" xfId="0" applyFont="1" applyBorder="1" applyAlignment="1">
      <alignment horizontal="left" vertical="center" wrapText="1"/>
    </xf>
    <xf numFmtId="0" fontId="3" fillId="0" borderId="38" xfId="0" applyFont="1" applyBorder="1" applyAlignment="1">
      <alignment horizontal="left" vertical="center" wrapText="1"/>
    </xf>
    <xf numFmtId="0" fontId="3" fillId="0" borderId="41" xfId="0" applyFont="1" applyBorder="1" applyAlignment="1">
      <alignment horizontal="left" vertical="center" wrapText="1"/>
    </xf>
    <xf numFmtId="0" fontId="3" fillId="0" borderId="47" xfId="0" applyFont="1" applyBorder="1" applyAlignment="1">
      <alignment vertical="center" wrapText="1"/>
    </xf>
    <xf numFmtId="0" fontId="2" fillId="0" borderId="3" xfId="0" applyFont="1" applyBorder="1" applyAlignment="1">
      <alignment vertical="center" wrapText="1"/>
    </xf>
    <xf numFmtId="0" fontId="3" fillId="0" borderId="17" xfId="0" applyFont="1" applyBorder="1" applyAlignment="1">
      <alignment vertical="center"/>
    </xf>
    <xf numFmtId="0" fontId="0" fillId="3" borderId="20" xfId="0" applyFont="1" applyFill="1" applyBorder="1" applyAlignment="1">
      <alignment vertical="center" wrapText="1"/>
    </xf>
    <xf numFmtId="0" fontId="0" fillId="3" borderId="8" xfId="0" applyFont="1" applyFill="1" applyBorder="1" applyAlignment="1">
      <alignment vertical="center" wrapText="1"/>
    </xf>
    <xf numFmtId="0" fontId="0" fillId="3" borderId="19" xfId="0" applyFont="1" applyFill="1" applyBorder="1" applyAlignment="1">
      <alignment vertical="center" wrapText="1"/>
    </xf>
    <xf numFmtId="0" fontId="7" fillId="0" borderId="36"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3" fillId="0" borderId="36" xfId="0" applyFont="1" applyFill="1" applyBorder="1" applyAlignment="1">
      <alignment vertical="center" wrapText="1"/>
    </xf>
    <xf numFmtId="0" fontId="3" fillId="0" borderId="37" xfId="0" applyFont="1" applyFill="1" applyBorder="1" applyAlignment="1">
      <alignmen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46" xfId="0" applyFont="1" applyBorder="1" applyAlignment="1">
      <alignment vertical="center" wrapText="1"/>
    </xf>
    <xf numFmtId="0" fontId="3" fillId="0" borderId="46" xfId="0" applyFont="1" applyBorder="1" applyAlignment="1">
      <alignment horizontal="left" vertical="center" wrapText="1"/>
    </xf>
    <xf numFmtId="0" fontId="3" fillId="0" borderId="47" xfId="0" applyFont="1" applyBorder="1" applyAlignment="1">
      <alignment horizontal="left" vertical="center" wrapText="1"/>
    </xf>
    <xf numFmtId="0" fontId="3" fillId="0" borderId="94" xfId="0" applyFont="1" applyFill="1" applyBorder="1" applyAlignment="1">
      <alignment vertical="center" wrapText="1"/>
    </xf>
    <xf numFmtId="0" fontId="3" fillId="0" borderId="95" xfId="0" applyFont="1" applyFill="1" applyBorder="1" applyAlignment="1">
      <alignment vertical="center" wrapText="1"/>
    </xf>
    <xf numFmtId="0" fontId="3" fillId="0" borderId="96" xfId="0" applyFont="1" applyFill="1" applyBorder="1" applyAlignment="1">
      <alignment vertical="center" wrapText="1"/>
    </xf>
    <xf numFmtId="0" fontId="3" fillId="0" borderId="94" xfId="0" applyFont="1" applyFill="1" applyBorder="1" applyAlignment="1">
      <alignment horizontal="left" vertical="center" wrapText="1"/>
    </xf>
    <xf numFmtId="0" fontId="3" fillId="0" borderId="95" xfId="0" applyFont="1" applyFill="1" applyBorder="1" applyAlignment="1">
      <alignment horizontal="left" vertical="center" wrapText="1"/>
    </xf>
    <xf numFmtId="0" fontId="3" fillId="0" borderId="96" xfId="0" applyFont="1" applyFill="1" applyBorder="1" applyAlignment="1">
      <alignment horizontal="left" vertical="center" wrapText="1"/>
    </xf>
    <xf numFmtId="0" fontId="6" fillId="6" borderId="97" xfId="0" applyFont="1" applyFill="1" applyBorder="1" applyAlignment="1">
      <alignment horizontal="center" vertical="center"/>
    </xf>
    <xf numFmtId="0" fontId="6" fillId="6" borderId="89" xfId="0" applyFont="1" applyFill="1" applyBorder="1" applyAlignment="1">
      <alignment horizontal="center" vertical="center"/>
    </xf>
    <xf numFmtId="0" fontId="6" fillId="6" borderId="80" xfId="0" applyFont="1" applyFill="1" applyBorder="1" applyAlignment="1">
      <alignment horizontal="center" vertical="center"/>
    </xf>
    <xf numFmtId="0" fontId="3" fillId="0" borderId="10" xfId="0" applyFont="1" applyBorder="1" applyAlignment="1">
      <alignment horizontal="left" vertical="top" wrapText="1"/>
    </xf>
    <xf numFmtId="0" fontId="3" fillId="0" borderId="14" xfId="0" applyFont="1" applyBorder="1" applyAlignment="1">
      <alignment horizontal="left" vertical="top" wrapText="1"/>
    </xf>
    <xf numFmtId="0" fontId="3" fillId="0" borderId="79" xfId="0" applyFont="1" applyFill="1" applyBorder="1" applyAlignment="1">
      <alignment horizontal="center" vertical="center"/>
    </xf>
    <xf numFmtId="0" fontId="3" fillId="0" borderId="80" xfId="0" applyFont="1" applyFill="1" applyBorder="1" applyAlignment="1">
      <alignment horizontal="center" vertical="center"/>
    </xf>
    <xf numFmtId="0" fontId="7" fillId="0" borderId="82"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86" xfId="0" applyFont="1" applyFill="1" applyBorder="1" applyAlignment="1">
      <alignment horizontal="center" vertical="center" wrapText="1"/>
    </xf>
    <xf numFmtId="0" fontId="7" fillId="0" borderId="83"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87" xfId="0" applyFont="1" applyFill="1" applyBorder="1" applyAlignment="1">
      <alignment horizontal="center" vertical="center" wrapText="1"/>
    </xf>
    <xf numFmtId="0" fontId="7" fillId="0" borderId="85"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88" xfId="0" applyFont="1" applyFill="1" applyBorder="1" applyAlignment="1">
      <alignment horizontal="center" vertical="center" wrapText="1"/>
    </xf>
    <xf numFmtId="0" fontId="7" fillId="0" borderId="23" xfId="0" applyFont="1" applyBorder="1" applyAlignment="1">
      <alignment horizontal="center" vertical="center"/>
    </xf>
    <xf numFmtId="0" fontId="7" fillId="0" borderId="3" xfId="0" applyFont="1" applyBorder="1" applyAlignment="1">
      <alignment horizontal="center" vertical="center"/>
    </xf>
    <xf numFmtId="0" fontId="7" fillId="0" borderId="17" xfId="0" applyFont="1" applyBorder="1" applyAlignment="1">
      <alignment horizontal="center" vertical="center"/>
    </xf>
    <xf numFmtId="0" fontId="7" fillId="0" borderId="98" xfId="0" applyFont="1" applyBorder="1" applyAlignment="1">
      <alignment horizontal="center" vertical="center"/>
    </xf>
    <xf numFmtId="0" fontId="7" fillId="0" borderId="99" xfId="0" applyFont="1" applyBorder="1" applyAlignment="1">
      <alignment horizontal="center" vertical="center"/>
    </xf>
    <xf numFmtId="0" fontId="7" fillId="0" borderId="100" xfId="0" applyFont="1" applyBorder="1" applyAlignment="1">
      <alignment horizontal="center" vertical="center"/>
    </xf>
    <xf numFmtId="0" fontId="15" fillId="0" borderId="36" xfId="0" applyFont="1" applyFill="1" applyBorder="1" applyAlignment="1">
      <alignment horizontal="center" vertical="center"/>
    </xf>
    <xf numFmtId="0" fontId="15" fillId="0" borderId="37" xfId="0" applyFont="1" applyFill="1" applyBorder="1" applyAlignment="1">
      <alignment horizontal="center" vertical="center"/>
    </xf>
    <xf numFmtId="0" fontId="15" fillId="0" borderId="38" xfId="0" applyFont="1" applyFill="1" applyBorder="1" applyAlignment="1">
      <alignment horizontal="center" vertical="center"/>
    </xf>
    <xf numFmtId="0" fontId="15" fillId="0" borderId="46" xfId="0" applyFont="1" applyFill="1" applyBorder="1" applyAlignment="1">
      <alignment horizontal="left" vertical="center" wrapText="1"/>
    </xf>
    <xf numFmtId="0" fontId="15" fillId="0" borderId="47" xfId="0" applyFont="1" applyFill="1" applyBorder="1" applyAlignment="1">
      <alignment horizontal="left" vertical="center" wrapText="1"/>
    </xf>
    <xf numFmtId="0" fontId="15" fillId="0" borderId="48" xfId="0" applyFont="1" applyFill="1" applyBorder="1" applyAlignment="1">
      <alignment horizontal="left" vertical="center" wrapText="1"/>
    </xf>
    <xf numFmtId="0" fontId="7" fillId="0" borderId="15" xfId="0" applyFont="1" applyBorder="1" applyAlignment="1">
      <alignment horizontal="center" vertical="center"/>
    </xf>
    <xf numFmtId="0" fontId="7" fillId="0" borderId="22" xfId="0" applyFont="1" applyBorder="1" applyAlignment="1">
      <alignment horizontal="center" vertical="center"/>
    </xf>
    <xf numFmtId="0" fontId="7" fillId="0" borderId="90"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86" xfId="0" applyFont="1" applyFill="1" applyBorder="1" applyAlignment="1">
      <alignment horizontal="center" vertical="center"/>
    </xf>
    <xf numFmtId="0" fontId="7" fillId="0" borderId="84"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87" xfId="0" applyFont="1" applyFill="1" applyBorder="1" applyAlignment="1">
      <alignment horizontal="center" vertical="center"/>
    </xf>
    <xf numFmtId="0" fontId="7" fillId="0" borderId="66"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67"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48" xfId="0" applyFont="1" applyFill="1" applyBorder="1" applyAlignment="1">
      <alignment horizontal="center" vertical="center"/>
    </xf>
    <xf numFmtId="0" fontId="7" fillId="6" borderId="21" xfId="0" applyFont="1" applyFill="1" applyBorder="1" applyAlignment="1">
      <alignment horizontal="center" vertical="center"/>
    </xf>
    <xf numFmtId="0" fontId="7" fillId="6" borderId="15" xfId="0" applyFont="1" applyFill="1" applyBorder="1" applyAlignment="1">
      <alignment horizontal="center" vertical="center"/>
    </xf>
    <xf numFmtId="0" fontId="7" fillId="6" borderId="22" xfId="0" applyFont="1" applyFill="1" applyBorder="1" applyAlignment="1">
      <alignment horizontal="center" vertical="center"/>
    </xf>
    <xf numFmtId="0" fontId="7" fillId="6" borderId="63" xfId="0" applyFont="1" applyFill="1" applyBorder="1" applyAlignment="1">
      <alignment horizontal="left" vertical="center" wrapText="1"/>
    </xf>
    <xf numFmtId="0" fontId="7" fillId="6" borderId="39" xfId="0" applyFont="1" applyFill="1" applyBorder="1" applyAlignment="1">
      <alignment horizontal="left" vertical="center" wrapText="1"/>
    </xf>
    <xf numFmtId="0" fontId="7" fillId="6" borderId="64" xfId="0" applyFont="1" applyFill="1" applyBorder="1" applyAlignment="1">
      <alignment horizontal="left" vertical="center" wrapText="1"/>
    </xf>
    <xf numFmtId="0" fontId="7" fillId="6" borderId="46" xfId="0" applyFont="1" applyFill="1" applyBorder="1" applyAlignment="1">
      <alignment horizontal="center" vertical="center"/>
    </xf>
    <xf numFmtId="0" fontId="7" fillId="6" borderId="47" xfId="0" applyFont="1" applyFill="1" applyBorder="1" applyAlignment="1">
      <alignment horizontal="center" vertical="center"/>
    </xf>
    <xf numFmtId="0" fontId="7" fillId="6" borderId="48" xfId="0" applyFont="1" applyFill="1" applyBorder="1" applyAlignment="1">
      <alignment horizontal="center" vertical="center"/>
    </xf>
    <xf numFmtId="0" fontId="7" fillId="6" borderId="63" xfId="0" applyFont="1" applyFill="1" applyBorder="1" applyAlignment="1">
      <alignment horizontal="center" vertical="center"/>
    </xf>
    <xf numFmtId="0" fontId="7" fillId="6" borderId="39" xfId="0" applyFont="1" applyFill="1" applyBorder="1" applyAlignment="1">
      <alignment horizontal="center" vertical="center"/>
    </xf>
    <xf numFmtId="0" fontId="7" fillId="6" borderId="64" xfId="0" applyFont="1" applyFill="1" applyBorder="1" applyAlignment="1">
      <alignment horizontal="center" vertical="center"/>
    </xf>
    <xf numFmtId="0" fontId="7" fillId="6" borderId="94" xfId="0" applyFont="1" applyFill="1" applyBorder="1" applyAlignment="1">
      <alignment horizontal="center" vertical="center"/>
    </xf>
    <xf numFmtId="0" fontId="7" fillId="6" borderId="95" xfId="0" applyFont="1" applyFill="1" applyBorder="1" applyAlignment="1">
      <alignment horizontal="center" vertical="center"/>
    </xf>
    <xf numFmtId="0" fontId="7" fillId="6" borderId="9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161060</xdr:colOff>
      <xdr:row>9</xdr:row>
      <xdr:rowOff>30307</xdr:rowOff>
    </xdr:from>
    <xdr:to>
      <xdr:col>12</xdr:col>
      <xdr:colOff>475385</xdr:colOff>
      <xdr:row>10</xdr:row>
      <xdr:rowOff>116032</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6304685" y="2573482"/>
          <a:ext cx="1123950" cy="2571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zoomScaleNormal="100" workbookViewId="0">
      <selection activeCell="B7" sqref="B7:E9"/>
    </sheetView>
  </sheetViews>
  <sheetFormatPr defaultRowHeight="13.5" x14ac:dyDescent="0.15"/>
  <cols>
    <col min="1" max="1" width="3.125" style="12" customWidth="1"/>
    <col min="2" max="5" width="5.125" style="12" customWidth="1"/>
    <col min="6" max="7" width="7.25" style="12" customWidth="1"/>
    <col min="8" max="17" width="10.625" style="12" customWidth="1"/>
    <col min="18" max="16384" width="9" style="12"/>
  </cols>
  <sheetData>
    <row r="1" spans="1:18" ht="3.75" customHeight="1" x14ac:dyDescent="0.15"/>
    <row r="2" spans="1:18" ht="17.25" x14ac:dyDescent="0.15">
      <c r="B2" s="212" t="s">
        <v>199</v>
      </c>
      <c r="C2" s="212"/>
      <c r="D2" s="212"/>
      <c r="E2" s="212"/>
      <c r="F2" s="212"/>
      <c r="G2" s="212"/>
      <c r="H2" s="212"/>
      <c r="I2" s="212"/>
      <c r="J2" s="212"/>
      <c r="K2" s="212"/>
      <c r="L2" s="212"/>
      <c r="M2" s="212"/>
      <c r="N2" s="212"/>
      <c r="O2" s="212"/>
      <c r="P2" s="212"/>
      <c r="Q2" s="212"/>
    </row>
    <row r="3" spans="1:18" x14ac:dyDescent="0.15">
      <c r="B3" s="15"/>
      <c r="C3" s="81"/>
      <c r="D3" s="81"/>
      <c r="E3" s="81"/>
      <c r="F3" s="81"/>
      <c r="G3" s="82"/>
      <c r="H3" s="81"/>
      <c r="I3" s="81"/>
      <c r="J3" s="81"/>
      <c r="K3" s="81"/>
      <c r="L3" s="81"/>
      <c r="M3" s="81"/>
      <c r="N3" s="81"/>
      <c r="O3" s="81"/>
    </row>
    <row r="4" spans="1:18" ht="24.75" customHeight="1" x14ac:dyDescent="0.15">
      <c r="G4" s="59"/>
      <c r="H4" s="59"/>
      <c r="I4" s="59"/>
      <c r="J4" s="60"/>
      <c r="K4" s="224" t="s">
        <v>9</v>
      </c>
      <c r="L4" s="220"/>
      <c r="M4" s="213" t="s">
        <v>96</v>
      </c>
      <c r="N4" s="214"/>
      <c r="O4" s="214"/>
      <c r="P4" s="214"/>
      <c r="Q4" s="215"/>
    </row>
    <row r="5" spans="1:18" ht="24.75" customHeight="1" x14ac:dyDescent="0.15">
      <c r="G5" s="16"/>
      <c r="H5" s="59"/>
      <c r="I5" s="59"/>
      <c r="J5" s="60"/>
      <c r="K5" s="224" t="s">
        <v>6</v>
      </c>
      <c r="L5" s="220"/>
      <c r="M5" s="216" t="s">
        <v>106</v>
      </c>
      <c r="N5" s="217"/>
      <c r="O5" s="217"/>
      <c r="P5" s="217"/>
      <c r="Q5" s="218"/>
    </row>
    <row r="6" spans="1:18" ht="24" customHeight="1" x14ac:dyDescent="0.15">
      <c r="B6" s="248" t="s">
        <v>200</v>
      </c>
      <c r="C6" s="248"/>
      <c r="D6" s="248"/>
      <c r="E6" s="248"/>
      <c r="F6" s="248"/>
      <c r="G6" s="248"/>
      <c r="H6" s="248"/>
      <c r="I6" s="248"/>
      <c r="J6" s="248"/>
      <c r="K6" s="248"/>
      <c r="L6" s="248"/>
      <c r="M6" s="248"/>
    </row>
    <row r="7" spans="1:18" ht="30.75" customHeight="1" x14ac:dyDescent="0.15">
      <c r="B7" s="196" t="s">
        <v>3</v>
      </c>
      <c r="C7" s="202"/>
      <c r="D7" s="202"/>
      <c r="E7" s="197"/>
      <c r="F7" s="219" t="s">
        <v>4</v>
      </c>
      <c r="G7" s="220"/>
      <c r="H7" s="221" t="s">
        <v>97</v>
      </c>
      <c r="I7" s="222"/>
      <c r="J7" s="222"/>
      <c r="K7" s="222"/>
      <c r="L7" s="222"/>
      <c r="M7" s="222"/>
      <c r="N7" s="222"/>
      <c r="O7" s="222"/>
      <c r="P7" s="222"/>
      <c r="Q7" s="223"/>
    </row>
    <row r="8" spans="1:18" ht="30.75" customHeight="1" x14ac:dyDescent="0.15">
      <c r="B8" s="203"/>
      <c r="C8" s="204"/>
      <c r="D8" s="204"/>
      <c r="E8" s="205"/>
      <c r="F8" s="219" t="s">
        <v>1</v>
      </c>
      <c r="G8" s="226"/>
      <c r="H8" s="249" t="s">
        <v>98</v>
      </c>
      <c r="I8" s="250"/>
      <c r="J8" s="250"/>
      <c r="K8" s="250"/>
      <c r="L8" s="250"/>
      <c r="M8" s="250"/>
      <c r="N8" s="250"/>
      <c r="O8" s="250"/>
      <c r="P8" s="250"/>
      <c r="Q8" s="251"/>
    </row>
    <row r="9" spans="1:18" ht="30.75" customHeight="1" x14ac:dyDescent="0.15">
      <c r="B9" s="203"/>
      <c r="C9" s="204"/>
      <c r="D9" s="204"/>
      <c r="E9" s="205"/>
      <c r="F9" s="196" t="s">
        <v>0</v>
      </c>
      <c r="G9" s="197"/>
      <c r="H9" s="198" t="s">
        <v>99</v>
      </c>
      <c r="I9" s="199"/>
      <c r="J9" s="199"/>
      <c r="K9" s="199"/>
      <c r="L9" s="199"/>
      <c r="M9" s="199"/>
      <c r="N9" s="199"/>
      <c r="O9" s="199"/>
      <c r="P9" s="199"/>
      <c r="Q9" s="200"/>
    </row>
    <row r="10" spans="1:18" x14ac:dyDescent="0.15">
      <c r="A10" s="61"/>
      <c r="B10" s="196" t="s">
        <v>29</v>
      </c>
      <c r="C10" s="236"/>
      <c r="D10" s="236"/>
      <c r="E10" s="236"/>
      <c r="F10" s="236"/>
      <c r="G10" s="237"/>
      <c r="H10" s="241" t="s">
        <v>28</v>
      </c>
      <c r="I10" s="242"/>
      <c r="J10" s="242"/>
      <c r="K10" s="242"/>
      <c r="L10" s="242"/>
      <c r="M10" s="242"/>
      <c r="N10" s="242"/>
      <c r="O10" s="242"/>
      <c r="P10" s="242"/>
      <c r="Q10" s="243"/>
      <c r="R10" s="61"/>
    </row>
    <row r="11" spans="1:18" x14ac:dyDescent="0.15">
      <c r="A11" s="61"/>
      <c r="B11" s="238"/>
      <c r="C11" s="239"/>
      <c r="D11" s="239"/>
      <c r="E11" s="239"/>
      <c r="F11" s="239"/>
      <c r="G11" s="240"/>
      <c r="H11" s="238"/>
      <c r="I11" s="239"/>
      <c r="J11" s="239"/>
      <c r="K11" s="239"/>
      <c r="L11" s="239"/>
      <c r="M11" s="239"/>
      <c r="N11" s="239"/>
      <c r="O11" s="239"/>
      <c r="P11" s="239"/>
      <c r="Q11" s="240"/>
      <c r="R11" s="61"/>
    </row>
    <row r="12" spans="1:18" ht="28.5" customHeight="1" x14ac:dyDescent="0.15">
      <c r="A12" s="61"/>
      <c r="B12" s="244" t="s">
        <v>2</v>
      </c>
      <c r="C12" s="245"/>
      <c r="D12" s="245"/>
      <c r="E12" s="245"/>
      <c r="F12" s="244" t="s">
        <v>4</v>
      </c>
      <c r="G12" s="246"/>
      <c r="H12" s="247" t="s">
        <v>100</v>
      </c>
      <c r="I12" s="247"/>
      <c r="J12" s="247"/>
      <c r="K12" s="247"/>
      <c r="L12" s="247"/>
      <c r="M12" s="247"/>
      <c r="N12" s="247"/>
      <c r="O12" s="247"/>
      <c r="P12" s="247"/>
      <c r="Q12" s="247"/>
      <c r="R12" s="61"/>
    </row>
    <row r="13" spans="1:18" ht="28.5" customHeight="1" x14ac:dyDescent="0.15">
      <c r="A13" s="61"/>
      <c r="B13" s="245"/>
      <c r="C13" s="245"/>
      <c r="D13" s="245"/>
      <c r="E13" s="245"/>
      <c r="F13" s="244" t="s">
        <v>1</v>
      </c>
      <c r="G13" s="245"/>
      <c r="H13" s="247" t="s">
        <v>101</v>
      </c>
      <c r="I13" s="247"/>
      <c r="J13" s="247"/>
      <c r="K13" s="247"/>
      <c r="L13" s="247"/>
      <c r="M13" s="247"/>
      <c r="N13" s="247"/>
      <c r="O13" s="247"/>
      <c r="P13" s="247"/>
      <c r="Q13" s="247"/>
      <c r="R13" s="61"/>
    </row>
    <row r="14" spans="1:18" x14ac:dyDescent="0.15">
      <c r="A14" s="61"/>
      <c r="B14" s="201" t="s">
        <v>5</v>
      </c>
      <c r="C14" s="202"/>
      <c r="D14" s="202"/>
      <c r="E14" s="202"/>
      <c r="F14" s="202"/>
      <c r="G14" s="197"/>
      <c r="H14" s="209" t="s">
        <v>8</v>
      </c>
      <c r="I14" s="210"/>
      <c r="J14" s="210"/>
      <c r="K14" s="210"/>
      <c r="L14" s="210"/>
      <c r="M14" s="210"/>
      <c r="N14" s="210"/>
      <c r="O14" s="210"/>
      <c r="P14" s="210"/>
      <c r="Q14" s="211"/>
      <c r="R14" s="61"/>
    </row>
    <row r="15" spans="1:18" x14ac:dyDescent="0.15">
      <c r="A15" s="61"/>
      <c r="B15" s="203"/>
      <c r="C15" s="204"/>
      <c r="D15" s="204"/>
      <c r="E15" s="204"/>
      <c r="F15" s="204"/>
      <c r="G15" s="205"/>
      <c r="H15" s="230" t="s">
        <v>102</v>
      </c>
      <c r="I15" s="231"/>
      <c r="J15" s="231"/>
      <c r="K15" s="231"/>
      <c r="L15" s="231"/>
      <c r="M15" s="231"/>
      <c r="N15" s="231"/>
      <c r="O15" s="231"/>
      <c r="P15" s="231"/>
      <c r="Q15" s="232"/>
      <c r="R15" s="61"/>
    </row>
    <row r="16" spans="1:18" x14ac:dyDescent="0.15">
      <c r="A16" s="61"/>
      <c r="B16" s="203"/>
      <c r="C16" s="204"/>
      <c r="D16" s="204"/>
      <c r="E16" s="204"/>
      <c r="F16" s="204"/>
      <c r="G16" s="205"/>
      <c r="H16" s="230"/>
      <c r="I16" s="231"/>
      <c r="J16" s="231"/>
      <c r="K16" s="231"/>
      <c r="L16" s="231"/>
      <c r="M16" s="231"/>
      <c r="N16" s="231"/>
      <c r="O16" s="231"/>
      <c r="P16" s="231"/>
      <c r="Q16" s="232"/>
      <c r="R16" s="61"/>
    </row>
    <row r="17" spans="1:18" x14ac:dyDescent="0.15">
      <c r="A17" s="61"/>
      <c r="B17" s="203"/>
      <c r="C17" s="204"/>
      <c r="D17" s="204"/>
      <c r="E17" s="204"/>
      <c r="F17" s="204"/>
      <c r="G17" s="205"/>
      <c r="H17" s="230"/>
      <c r="I17" s="231"/>
      <c r="J17" s="231"/>
      <c r="K17" s="231"/>
      <c r="L17" s="231"/>
      <c r="M17" s="231"/>
      <c r="N17" s="231"/>
      <c r="O17" s="231"/>
      <c r="P17" s="231"/>
      <c r="Q17" s="232"/>
      <c r="R17" s="61"/>
    </row>
    <row r="18" spans="1:18" x14ac:dyDescent="0.15">
      <c r="A18" s="61"/>
      <c r="B18" s="203"/>
      <c r="C18" s="204"/>
      <c r="D18" s="204"/>
      <c r="E18" s="204"/>
      <c r="F18" s="204"/>
      <c r="G18" s="205"/>
      <c r="H18" s="230"/>
      <c r="I18" s="231"/>
      <c r="J18" s="231"/>
      <c r="K18" s="231"/>
      <c r="L18" s="231"/>
      <c r="M18" s="231"/>
      <c r="N18" s="231"/>
      <c r="O18" s="231"/>
      <c r="P18" s="231"/>
      <c r="Q18" s="232"/>
      <c r="R18" s="61"/>
    </row>
    <row r="19" spans="1:18" x14ac:dyDescent="0.15">
      <c r="A19" s="61"/>
      <c r="B19" s="203"/>
      <c r="C19" s="204"/>
      <c r="D19" s="204"/>
      <c r="E19" s="204"/>
      <c r="F19" s="204"/>
      <c r="G19" s="205"/>
      <c r="H19" s="230"/>
      <c r="I19" s="231"/>
      <c r="J19" s="231"/>
      <c r="K19" s="231"/>
      <c r="L19" s="231"/>
      <c r="M19" s="231"/>
      <c r="N19" s="231"/>
      <c r="O19" s="231"/>
      <c r="P19" s="231"/>
      <c r="Q19" s="232"/>
      <c r="R19" s="61"/>
    </row>
    <row r="20" spans="1:18" x14ac:dyDescent="0.15">
      <c r="A20" s="61"/>
      <c r="B20" s="203"/>
      <c r="C20" s="204"/>
      <c r="D20" s="204"/>
      <c r="E20" s="204"/>
      <c r="F20" s="204"/>
      <c r="G20" s="205"/>
      <c r="H20" s="230"/>
      <c r="I20" s="231"/>
      <c r="J20" s="231"/>
      <c r="K20" s="231"/>
      <c r="L20" s="231"/>
      <c r="M20" s="231"/>
      <c r="N20" s="231"/>
      <c r="O20" s="231"/>
      <c r="P20" s="231"/>
      <c r="Q20" s="232"/>
      <c r="R20" s="61"/>
    </row>
    <row r="21" spans="1:18" x14ac:dyDescent="0.15">
      <c r="A21" s="61"/>
      <c r="B21" s="203"/>
      <c r="C21" s="204"/>
      <c r="D21" s="204"/>
      <c r="E21" s="204"/>
      <c r="F21" s="204"/>
      <c r="G21" s="205"/>
      <c r="H21" s="230"/>
      <c r="I21" s="231"/>
      <c r="J21" s="231"/>
      <c r="K21" s="231"/>
      <c r="L21" s="231"/>
      <c r="M21" s="231"/>
      <c r="N21" s="231"/>
      <c r="O21" s="231"/>
      <c r="P21" s="231"/>
      <c r="Q21" s="232"/>
      <c r="R21" s="61"/>
    </row>
    <row r="22" spans="1:18" x14ac:dyDescent="0.15">
      <c r="A22" s="61"/>
      <c r="B22" s="203"/>
      <c r="C22" s="204"/>
      <c r="D22" s="204"/>
      <c r="E22" s="204"/>
      <c r="F22" s="204"/>
      <c r="G22" s="205"/>
      <c r="H22" s="230"/>
      <c r="I22" s="231"/>
      <c r="J22" s="231"/>
      <c r="K22" s="231"/>
      <c r="L22" s="231"/>
      <c r="M22" s="231"/>
      <c r="N22" s="231"/>
      <c r="O22" s="231"/>
      <c r="P22" s="231"/>
      <c r="Q22" s="232"/>
      <c r="R22" s="61"/>
    </row>
    <row r="23" spans="1:18" x14ac:dyDescent="0.15">
      <c r="A23" s="61"/>
      <c r="B23" s="203"/>
      <c r="C23" s="204"/>
      <c r="D23" s="204"/>
      <c r="E23" s="204"/>
      <c r="F23" s="204"/>
      <c r="G23" s="205"/>
      <c r="H23" s="230"/>
      <c r="I23" s="231"/>
      <c r="J23" s="231"/>
      <c r="K23" s="231"/>
      <c r="L23" s="231"/>
      <c r="M23" s="231"/>
      <c r="N23" s="231"/>
      <c r="O23" s="231"/>
      <c r="P23" s="231"/>
      <c r="Q23" s="232"/>
      <c r="R23" s="61"/>
    </row>
    <row r="24" spans="1:18" x14ac:dyDescent="0.15">
      <c r="A24" s="61"/>
      <c r="B24" s="203"/>
      <c r="C24" s="204"/>
      <c r="D24" s="204"/>
      <c r="E24" s="204"/>
      <c r="F24" s="204"/>
      <c r="G24" s="205"/>
      <c r="H24" s="230"/>
      <c r="I24" s="231"/>
      <c r="J24" s="231"/>
      <c r="K24" s="231"/>
      <c r="L24" s="231"/>
      <c r="M24" s="231"/>
      <c r="N24" s="231"/>
      <c r="O24" s="231"/>
      <c r="P24" s="231"/>
      <c r="Q24" s="232"/>
      <c r="R24" s="61"/>
    </row>
    <row r="25" spans="1:18" x14ac:dyDescent="0.15">
      <c r="A25" s="61"/>
      <c r="B25" s="203"/>
      <c r="C25" s="204"/>
      <c r="D25" s="204"/>
      <c r="E25" s="204"/>
      <c r="F25" s="204"/>
      <c r="G25" s="205"/>
      <c r="H25" s="230"/>
      <c r="I25" s="231"/>
      <c r="J25" s="231"/>
      <c r="K25" s="231"/>
      <c r="L25" s="231"/>
      <c r="M25" s="231"/>
      <c r="N25" s="231"/>
      <c r="O25" s="231"/>
      <c r="P25" s="231"/>
      <c r="Q25" s="232"/>
      <c r="R25" s="61"/>
    </row>
    <row r="26" spans="1:18" x14ac:dyDescent="0.15">
      <c r="A26" s="61"/>
      <c r="B26" s="203"/>
      <c r="C26" s="204"/>
      <c r="D26" s="204"/>
      <c r="E26" s="204"/>
      <c r="F26" s="204"/>
      <c r="G26" s="205"/>
      <c r="H26" s="230"/>
      <c r="I26" s="231"/>
      <c r="J26" s="231"/>
      <c r="K26" s="231"/>
      <c r="L26" s="231"/>
      <c r="M26" s="231"/>
      <c r="N26" s="231"/>
      <c r="O26" s="231"/>
      <c r="P26" s="231"/>
      <c r="Q26" s="232"/>
      <c r="R26" s="61"/>
    </row>
    <row r="27" spans="1:18" x14ac:dyDescent="0.15">
      <c r="A27" s="61"/>
      <c r="B27" s="203"/>
      <c r="C27" s="204"/>
      <c r="D27" s="204"/>
      <c r="E27" s="204"/>
      <c r="F27" s="204"/>
      <c r="G27" s="205"/>
      <c r="H27" s="230"/>
      <c r="I27" s="231"/>
      <c r="J27" s="231"/>
      <c r="K27" s="231"/>
      <c r="L27" s="231"/>
      <c r="M27" s="231"/>
      <c r="N27" s="231"/>
      <c r="O27" s="231"/>
      <c r="P27" s="231"/>
      <c r="Q27" s="232"/>
      <c r="R27" s="61"/>
    </row>
    <row r="28" spans="1:18" x14ac:dyDescent="0.15">
      <c r="A28" s="61"/>
      <c r="B28" s="203"/>
      <c r="C28" s="204"/>
      <c r="D28" s="204"/>
      <c r="E28" s="204"/>
      <c r="F28" s="204"/>
      <c r="G28" s="205"/>
      <c r="H28" s="230"/>
      <c r="I28" s="231"/>
      <c r="J28" s="231"/>
      <c r="K28" s="231"/>
      <c r="L28" s="231"/>
      <c r="M28" s="231"/>
      <c r="N28" s="231"/>
      <c r="O28" s="231"/>
      <c r="P28" s="231"/>
      <c r="Q28" s="232"/>
      <c r="R28" s="61"/>
    </row>
    <row r="29" spans="1:18" x14ac:dyDescent="0.15">
      <c r="A29" s="61"/>
      <c r="B29" s="206"/>
      <c r="C29" s="207"/>
      <c r="D29" s="207"/>
      <c r="E29" s="207"/>
      <c r="F29" s="207"/>
      <c r="G29" s="208"/>
      <c r="H29" s="233"/>
      <c r="I29" s="234"/>
      <c r="J29" s="234"/>
      <c r="K29" s="234"/>
      <c r="L29" s="234"/>
      <c r="M29" s="234"/>
      <c r="N29" s="234"/>
      <c r="O29" s="234"/>
      <c r="P29" s="234"/>
      <c r="Q29" s="235"/>
      <c r="R29" s="61"/>
    </row>
    <row r="30" spans="1:18" ht="30.75" customHeight="1" x14ac:dyDescent="0.15">
      <c r="B30" s="224" t="s">
        <v>7</v>
      </c>
      <c r="C30" s="225"/>
      <c r="D30" s="225"/>
      <c r="E30" s="225"/>
      <c r="F30" s="225"/>
      <c r="G30" s="226"/>
      <c r="H30" s="227" t="s">
        <v>107</v>
      </c>
      <c r="I30" s="228"/>
      <c r="J30" s="228"/>
      <c r="K30" s="228"/>
      <c r="L30" s="228"/>
      <c r="M30" s="228"/>
      <c r="N30" s="228"/>
      <c r="O30" s="228"/>
      <c r="P30" s="228"/>
      <c r="Q30" s="229"/>
    </row>
  </sheetData>
  <mergeCells count="25">
    <mergeCell ref="B30:G30"/>
    <mergeCell ref="H30:Q30"/>
    <mergeCell ref="K4:L4"/>
    <mergeCell ref="K5:L5"/>
    <mergeCell ref="H15:Q29"/>
    <mergeCell ref="B10:G11"/>
    <mergeCell ref="H10:Q11"/>
    <mergeCell ref="B12:E13"/>
    <mergeCell ref="F12:G12"/>
    <mergeCell ref="H12:Q12"/>
    <mergeCell ref="F13:G13"/>
    <mergeCell ref="H13:Q13"/>
    <mergeCell ref="B7:E9"/>
    <mergeCell ref="B6:M6"/>
    <mergeCell ref="F8:G8"/>
    <mergeCell ref="H8:Q8"/>
    <mergeCell ref="F9:G9"/>
    <mergeCell ref="H9:Q9"/>
    <mergeCell ref="B14:G29"/>
    <mergeCell ref="H14:Q14"/>
    <mergeCell ref="B2:Q2"/>
    <mergeCell ref="M4:Q4"/>
    <mergeCell ref="M5:Q5"/>
    <mergeCell ref="F7:G7"/>
    <mergeCell ref="H7:Q7"/>
  </mergeCells>
  <phoneticPr fontId="1"/>
  <pageMargins left="0.25" right="0.25"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Q78"/>
  <sheetViews>
    <sheetView tabSelected="1" view="pageBreakPreview" zoomScale="50" zoomScaleNormal="50" zoomScaleSheetLayoutView="50" workbookViewId="0">
      <selection activeCell="Z70" sqref="Z70:AL70"/>
    </sheetView>
  </sheetViews>
  <sheetFormatPr defaultRowHeight="13.5" x14ac:dyDescent="0.15"/>
  <cols>
    <col min="1" max="1" width="7.25" style="6" customWidth="1"/>
    <col min="2" max="4" width="3.625" style="6" customWidth="1"/>
    <col min="5" max="10" width="4.375" style="6" customWidth="1"/>
    <col min="11" max="11" width="10.75" style="161" customWidth="1"/>
    <col min="12" max="23" width="10.625" style="12" hidden="1" customWidth="1"/>
    <col min="24" max="25" width="20.625" style="12" customWidth="1"/>
    <col min="26" max="26" width="10.75" style="12" customWidth="1"/>
    <col min="27" max="36" width="10.875" style="12" hidden="1" customWidth="1"/>
    <col min="37" max="37" width="10.875" style="12" customWidth="1"/>
    <col min="38" max="38" width="20.625" style="12" customWidth="1"/>
    <col min="39" max="43" width="6.75" style="12" customWidth="1"/>
    <col min="44" max="16384" width="9" style="12"/>
  </cols>
  <sheetData>
    <row r="1" spans="1:43" ht="22.5" customHeight="1" x14ac:dyDescent="0.15">
      <c r="B1" s="91" t="s">
        <v>201</v>
      </c>
      <c r="C1" s="91"/>
      <c r="D1" s="91"/>
      <c r="E1" s="91"/>
      <c r="F1" s="91"/>
      <c r="G1" s="91"/>
      <c r="H1" s="91"/>
      <c r="I1" s="91"/>
      <c r="J1" s="91"/>
      <c r="K1" s="159"/>
      <c r="AM1" s="94" t="s">
        <v>31</v>
      </c>
    </row>
    <row r="2" spans="1:43" ht="20.25" customHeight="1" x14ac:dyDescent="0.15">
      <c r="B2" s="91"/>
      <c r="C2" s="91"/>
      <c r="D2" s="91"/>
      <c r="E2" s="91"/>
      <c r="F2" s="91"/>
      <c r="G2" s="91"/>
      <c r="H2" s="91"/>
      <c r="I2" s="91"/>
      <c r="J2" s="91"/>
      <c r="K2" s="159"/>
      <c r="L2" s="91"/>
      <c r="M2" s="91"/>
      <c r="N2" s="91"/>
      <c r="O2" s="91"/>
      <c r="P2" s="91"/>
      <c r="Q2" s="91"/>
      <c r="R2" s="91"/>
      <c r="S2" s="91"/>
      <c r="T2" s="91"/>
      <c r="U2" s="91"/>
      <c r="V2" s="91"/>
      <c r="W2" s="91"/>
      <c r="X2" s="91"/>
      <c r="Y2" s="91"/>
      <c r="Z2" s="91"/>
      <c r="AN2" s="92" t="s">
        <v>32</v>
      </c>
      <c r="AO2" s="246" t="s">
        <v>38</v>
      </c>
      <c r="AP2" s="246"/>
    </row>
    <row r="3" spans="1:43" ht="20.25" customHeight="1" x14ac:dyDescent="0.15">
      <c r="B3" s="91"/>
      <c r="C3" s="91"/>
      <c r="D3" s="91"/>
      <c r="E3" s="91"/>
      <c r="F3" s="91"/>
      <c r="G3" s="91"/>
      <c r="H3" s="91"/>
      <c r="I3" s="91"/>
      <c r="J3" s="91"/>
      <c r="K3" s="159"/>
      <c r="L3" s="91"/>
      <c r="M3" s="91"/>
      <c r="N3" s="91"/>
      <c r="O3" s="91"/>
      <c r="P3" s="91"/>
      <c r="Q3" s="91"/>
      <c r="R3" s="91"/>
      <c r="S3" s="91"/>
      <c r="T3" s="91"/>
      <c r="U3" s="91"/>
      <c r="V3" s="91"/>
      <c r="W3" s="91"/>
      <c r="X3" s="91"/>
      <c r="Y3" s="91"/>
      <c r="Z3" s="91"/>
      <c r="AN3" s="92" t="s">
        <v>33</v>
      </c>
      <c r="AO3" s="246" t="s">
        <v>39</v>
      </c>
      <c r="AP3" s="246"/>
    </row>
    <row r="4" spans="1:43" ht="20.25" customHeight="1" x14ac:dyDescent="0.15">
      <c r="B4" s="379" t="s">
        <v>23</v>
      </c>
      <c r="C4" s="380"/>
      <c r="D4" s="381"/>
      <c r="E4" s="385" t="s">
        <v>103</v>
      </c>
      <c r="F4" s="386"/>
      <c r="G4" s="386"/>
      <c r="H4" s="386"/>
      <c r="I4" s="386"/>
      <c r="J4" s="387"/>
      <c r="K4" s="391" t="s">
        <v>24</v>
      </c>
      <c r="L4" s="163"/>
      <c r="M4" s="163"/>
      <c r="N4" s="163"/>
      <c r="O4" s="163"/>
      <c r="P4" s="163"/>
      <c r="Q4" s="163"/>
      <c r="R4" s="163"/>
      <c r="S4" s="163"/>
      <c r="T4" s="163"/>
      <c r="U4" s="163"/>
      <c r="V4" s="163"/>
      <c r="W4" s="163"/>
      <c r="X4" s="379" t="s">
        <v>104</v>
      </c>
      <c r="Y4" s="381"/>
      <c r="Z4" s="391" t="s">
        <v>25</v>
      </c>
      <c r="AA4" s="1"/>
      <c r="AB4" s="1"/>
      <c r="AC4" s="1"/>
      <c r="AD4" s="1"/>
      <c r="AE4" s="1"/>
      <c r="AF4" s="1"/>
      <c r="AG4" s="1"/>
      <c r="AH4" s="1"/>
      <c r="AI4" s="1"/>
      <c r="AJ4" s="1"/>
      <c r="AK4" s="393" t="s">
        <v>105</v>
      </c>
      <c r="AL4" s="394"/>
      <c r="AN4" s="92" t="s">
        <v>34</v>
      </c>
      <c r="AO4" s="246" t="s">
        <v>36</v>
      </c>
      <c r="AP4" s="246"/>
    </row>
    <row r="5" spans="1:43" ht="20.25" customHeight="1" thickBot="1" x14ac:dyDescent="0.2">
      <c r="B5" s="382"/>
      <c r="C5" s="383"/>
      <c r="D5" s="384"/>
      <c r="E5" s="388"/>
      <c r="F5" s="389"/>
      <c r="G5" s="389"/>
      <c r="H5" s="389"/>
      <c r="I5" s="389"/>
      <c r="J5" s="390"/>
      <c r="K5" s="392"/>
      <c r="L5" s="164"/>
      <c r="M5" s="164"/>
      <c r="N5" s="164"/>
      <c r="O5" s="164"/>
      <c r="P5" s="164"/>
      <c r="Q5" s="164"/>
      <c r="R5" s="164"/>
      <c r="S5" s="164"/>
      <c r="T5" s="164"/>
      <c r="U5" s="164"/>
      <c r="V5" s="164"/>
      <c r="W5" s="164"/>
      <c r="X5" s="382"/>
      <c r="Y5" s="384"/>
      <c r="Z5" s="392"/>
      <c r="AA5" s="1"/>
      <c r="AB5" s="1"/>
      <c r="AC5" s="1"/>
      <c r="AD5" s="1"/>
      <c r="AE5" s="1"/>
      <c r="AF5" s="1"/>
      <c r="AG5" s="1"/>
      <c r="AH5" s="1"/>
      <c r="AI5" s="1"/>
      <c r="AJ5" s="1"/>
      <c r="AK5" s="395"/>
      <c r="AL5" s="396"/>
      <c r="AN5" s="95" t="s">
        <v>35</v>
      </c>
      <c r="AO5" s="419" t="s">
        <v>37</v>
      </c>
      <c r="AP5" s="419"/>
    </row>
    <row r="6" spans="1:43" s="4" customFormat="1" ht="30.75" customHeight="1" thickBot="1" x14ac:dyDescent="0.2">
      <c r="A6" s="18"/>
      <c r="B6" s="405" t="s">
        <v>30</v>
      </c>
      <c r="C6" s="406"/>
      <c r="D6" s="406"/>
      <c r="E6" s="406"/>
      <c r="F6" s="406"/>
      <c r="G6" s="406"/>
      <c r="H6" s="406"/>
      <c r="I6" s="406"/>
      <c r="J6" s="407"/>
      <c r="K6" s="408" t="s">
        <v>41</v>
      </c>
      <c r="L6" s="409"/>
      <c r="M6" s="409"/>
      <c r="N6" s="409"/>
      <c r="O6" s="409"/>
      <c r="P6" s="409"/>
      <c r="Q6" s="409"/>
      <c r="R6" s="409"/>
      <c r="S6" s="409"/>
      <c r="T6" s="409"/>
      <c r="U6" s="409"/>
      <c r="V6" s="409"/>
      <c r="W6" s="409"/>
      <c r="X6" s="409"/>
      <c r="Y6" s="410"/>
      <c r="Z6" s="408" t="s">
        <v>40</v>
      </c>
      <c r="AA6" s="409"/>
      <c r="AB6" s="409"/>
      <c r="AC6" s="409"/>
      <c r="AD6" s="409"/>
      <c r="AE6" s="409"/>
      <c r="AF6" s="409"/>
      <c r="AG6" s="409"/>
      <c r="AH6" s="409"/>
      <c r="AI6" s="409"/>
      <c r="AJ6" s="409"/>
      <c r="AK6" s="409"/>
      <c r="AL6" s="410"/>
      <c r="AM6" s="423" t="s">
        <v>45</v>
      </c>
      <c r="AN6" s="424"/>
      <c r="AO6" s="424"/>
      <c r="AP6" s="424"/>
      <c r="AQ6" s="425"/>
    </row>
    <row r="7" spans="1:43" s="121" customFormat="1" ht="30.75" customHeight="1" thickTop="1" thickBot="1" x14ac:dyDescent="0.2">
      <c r="A7" s="113"/>
      <c r="B7" s="333" t="s">
        <v>65</v>
      </c>
      <c r="C7" s="334"/>
      <c r="D7" s="334"/>
      <c r="E7" s="334"/>
      <c r="F7" s="334"/>
      <c r="G7" s="334"/>
      <c r="H7" s="334"/>
      <c r="I7" s="334"/>
      <c r="J7" s="335"/>
      <c r="K7" s="171" t="s">
        <v>43</v>
      </c>
      <c r="L7" s="172"/>
      <c r="M7" s="172"/>
      <c r="N7" s="172"/>
      <c r="O7" s="172"/>
      <c r="P7" s="172"/>
      <c r="Q7" s="172"/>
      <c r="R7" s="172"/>
      <c r="S7" s="172"/>
      <c r="T7" s="172"/>
      <c r="U7" s="172"/>
      <c r="V7" s="172"/>
      <c r="W7" s="172"/>
      <c r="X7" s="428" t="s">
        <v>66</v>
      </c>
      <c r="Y7" s="422"/>
      <c r="Z7" s="173" t="s">
        <v>43</v>
      </c>
      <c r="AA7" s="174"/>
      <c r="AB7" s="174"/>
      <c r="AC7" s="174"/>
      <c r="AD7" s="174"/>
      <c r="AE7" s="174"/>
      <c r="AF7" s="174"/>
      <c r="AG7" s="174"/>
      <c r="AH7" s="174"/>
      <c r="AI7" s="174"/>
      <c r="AJ7" s="174"/>
      <c r="AK7" s="461" t="s">
        <v>66</v>
      </c>
      <c r="AL7" s="462"/>
      <c r="AM7" s="426"/>
      <c r="AN7" s="322"/>
      <c r="AO7" s="322"/>
      <c r="AP7" s="322"/>
      <c r="AQ7" s="427"/>
    </row>
    <row r="8" spans="1:43" s="121" customFormat="1" ht="30.75" hidden="1" customHeight="1" thickTop="1" thickBot="1" x14ac:dyDescent="0.2">
      <c r="A8" s="113"/>
      <c r="B8" s="167"/>
      <c r="C8" s="168"/>
      <c r="D8" s="168"/>
      <c r="E8" s="168"/>
      <c r="F8" s="168"/>
      <c r="G8" s="168"/>
      <c r="H8" s="168"/>
      <c r="I8" s="168"/>
      <c r="J8" s="169"/>
      <c r="K8" s="170"/>
      <c r="L8" s="115"/>
      <c r="M8" s="115"/>
      <c r="N8" s="115"/>
      <c r="O8" s="115"/>
      <c r="P8" s="116"/>
      <c r="Q8" s="93" t="s">
        <v>94</v>
      </c>
      <c r="R8" s="411" t="s">
        <v>95</v>
      </c>
      <c r="S8" s="411"/>
      <c r="T8" s="411"/>
      <c r="U8" s="412"/>
      <c r="V8" s="118"/>
      <c r="W8" s="118"/>
      <c r="X8" s="118"/>
      <c r="Y8" s="118"/>
      <c r="Z8" s="110"/>
      <c r="AA8" s="115"/>
      <c r="AB8" s="115"/>
      <c r="AC8" s="115"/>
      <c r="AD8" s="115"/>
      <c r="AE8" s="116"/>
      <c r="AF8" s="116"/>
      <c r="AG8" s="117"/>
      <c r="AH8" s="118"/>
      <c r="AI8" s="118"/>
      <c r="AJ8" s="118"/>
      <c r="AK8" s="118"/>
      <c r="AL8" s="118"/>
      <c r="AM8" s="114"/>
      <c r="AN8" s="119"/>
      <c r="AO8" s="119"/>
      <c r="AP8" s="119"/>
      <c r="AQ8" s="120"/>
    </row>
    <row r="9" spans="1:43" ht="25.5" hidden="1" customHeight="1" thickTop="1" thickBot="1" x14ac:dyDescent="0.2">
      <c r="B9" s="333" t="s">
        <v>10</v>
      </c>
      <c r="C9" s="334"/>
      <c r="D9" s="334"/>
      <c r="E9" s="334"/>
      <c r="F9" s="334"/>
      <c r="G9" s="334"/>
      <c r="H9" s="334"/>
      <c r="I9" s="334"/>
      <c r="J9" s="335"/>
      <c r="K9" s="153" t="s">
        <v>15</v>
      </c>
      <c r="L9" s="83"/>
      <c r="M9" s="83"/>
      <c r="N9" s="83"/>
      <c r="O9" s="83"/>
      <c r="P9" s="84" t="s">
        <v>89</v>
      </c>
      <c r="Q9" s="85">
        <v>3</v>
      </c>
      <c r="R9" s="86">
        <v>2.5</v>
      </c>
      <c r="S9" s="83" t="s">
        <v>90</v>
      </c>
      <c r="T9" s="83"/>
      <c r="U9" s="83"/>
      <c r="V9" s="83"/>
      <c r="W9" s="83"/>
      <c r="X9" s="83"/>
      <c r="Y9" s="83"/>
      <c r="Z9" s="195" t="s">
        <v>15</v>
      </c>
      <c r="AA9" s="87"/>
      <c r="AB9" s="87"/>
      <c r="AC9" s="87"/>
      <c r="AD9" s="87"/>
      <c r="AE9" s="88" t="s">
        <v>89</v>
      </c>
      <c r="AF9" s="89">
        <v>3</v>
      </c>
      <c r="AG9" s="90">
        <v>2.5</v>
      </c>
      <c r="AH9" s="87" t="s">
        <v>90</v>
      </c>
      <c r="AI9" s="87"/>
      <c r="AJ9" s="87"/>
      <c r="AK9" s="87"/>
      <c r="AL9" s="87"/>
      <c r="AM9" s="420" t="s">
        <v>15</v>
      </c>
      <c r="AN9" s="421"/>
      <c r="AO9" s="421"/>
      <c r="AP9" s="421"/>
      <c r="AQ9" s="422"/>
    </row>
    <row r="10" spans="1:43" s="1" customFormat="1" ht="40.5" customHeight="1" thickBot="1" x14ac:dyDescent="0.2">
      <c r="A10" s="19"/>
      <c r="B10" s="336" t="s">
        <v>47</v>
      </c>
      <c r="C10" s="337"/>
      <c r="D10" s="337"/>
      <c r="E10" s="337"/>
      <c r="F10" s="337"/>
      <c r="G10" s="337"/>
      <c r="H10" s="337"/>
      <c r="I10" s="337"/>
      <c r="J10" s="338"/>
      <c r="K10" s="103" t="str">
        <f>IF(M10="評価なし","評価なし",IF(M10&gt;=2.5,"A",IF(M10&gt;=1.5,"B", IF(M10&gt;=0.5,"C",IF(M10&lt;0.5,"D","評価なし")))))</f>
        <v>A</v>
      </c>
      <c r="L10" s="64"/>
      <c r="M10" s="65">
        <f>IF(AND(M12="評価なし",M14="評価なし",M16="評価なし",M21="評価なし",M22="評価なし",M27="評価なし",M28="評価なし",M29="評価なし",M30="評価なし"),"評価なし",(N12+N14+N16+N21+N22+N27+N28+N29+N30)/(9-N10))</f>
        <v>3</v>
      </c>
      <c r="N10" s="66">
        <f>COUNTIF(M12:M17,"評価なし")+COUNTIF(M21:M22,"評価なし")+COUNTIF(M27:M30,"評価なし")</f>
        <v>0</v>
      </c>
      <c r="O10" s="64"/>
      <c r="P10" s="67" t="s">
        <v>91</v>
      </c>
      <c r="Q10" s="68">
        <v>2</v>
      </c>
      <c r="R10" s="69">
        <v>1.5</v>
      </c>
      <c r="S10" s="64" t="s">
        <v>90</v>
      </c>
      <c r="T10" s="64">
        <v>2.5</v>
      </c>
      <c r="U10" s="64" t="s">
        <v>92</v>
      </c>
      <c r="V10" s="64"/>
      <c r="W10" s="64"/>
      <c r="X10" s="429"/>
      <c r="Y10" s="430"/>
      <c r="Z10" s="103" t="str">
        <f>IF(AB10="評価なし","評価なし",IF(AB10&gt;=2.5,"A",IF(AB10&gt;=1.5,"B", IF(AB10&gt;=0.5,"C",IF(AB10&lt;0.5,"D","評価なし")))))</f>
        <v>A</v>
      </c>
      <c r="AA10" s="2"/>
      <c r="AB10" s="62">
        <f>IF(AND(AB12="評価なし",AB14="評価なし",AB16="評価なし",AB21="評価なし",AB22="評価なし",AB27="評価なし",AB28="評価なし",AB29="評価なし",AB30="評価なし"),"評価なし",(AC12+AC14+AC16+AC21+AC22+AC27+AC28+AC29+AC30)/(9-AC10))</f>
        <v>3</v>
      </c>
      <c r="AC10" s="39">
        <f>COUNTIF(AB12:AB17,"評価なし")+COUNTIF(AB21:AB22,"評価なし")+COUNTIF(AB27:AB30,"評価なし")</f>
        <v>0</v>
      </c>
      <c r="AD10" s="2"/>
      <c r="AE10" s="191" t="s">
        <v>91</v>
      </c>
      <c r="AF10" s="23">
        <v>2</v>
      </c>
      <c r="AG10" s="24">
        <v>1.5</v>
      </c>
      <c r="AH10" s="25" t="s">
        <v>90</v>
      </c>
      <c r="AI10" s="25">
        <v>2.5</v>
      </c>
      <c r="AJ10" s="25" t="s">
        <v>92</v>
      </c>
      <c r="AK10" s="429"/>
      <c r="AL10" s="443"/>
      <c r="AM10" s="336" t="s">
        <v>44</v>
      </c>
      <c r="AN10" s="337"/>
      <c r="AO10" s="337"/>
      <c r="AP10" s="337"/>
      <c r="AQ10" s="338"/>
    </row>
    <row r="11" spans="1:43" ht="42" customHeight="1" x14ac:dyDescent="0.15">
      <c r="B11" s="339" t="s">
        <v>16</v>
      </c>
      <c r="C11" s="340"/>
      <c r="D11" s="340"/>
      <c r="E11" s="340"/>
      <c r="F11" s="340"/>
      <c r="G11" s="340"/>
      <c r="H11" s="340"/>
      <c r="I11" s="340"/>
      <c r="J11" s="341"/>
      <c r="K11" s="109" t="str">
        <f>IF(M11="評価なし","評価なし",IF(M11&gt;=2.5,"A",IF(M11&gt;=1.5,"B", IF(M11&gt;=0.5,"C",IF(M11&lt;0.5,"D","評価なし")))))</f>
        <v>A</v>
      </c>
      <c r="L11" s="16"/>
      <c r="M11" s="63">
        <f>IF(AND(M12="評価なし",M14="評価なし",M16="評価なし"),"評価なし",(N12+N14+N16)/(3-N11))</f>
        <v>3</v>
      </c>
      <c r="N11" s="16">
        <f>COUNTIF(M12:M17,"評価なし")</f>
        <v>0</v>
      </c>
      <c r="O11" s="16"/>
      <c r="P11" s="26" t="s">
        <v>93</v>
      </c>
      <c r="Q11" s="27">
        <v>1</v>
      </c>
      <c r="R11" s="28">
        <v>0.5</v>
      </c>
      <c r="S11" s="29" t="s">
        <v>90</v>
      </c>
      <c r="T11" s="29">
        <v>1.5</v>
      </c>
      <c r="U11" s="29" t="s">
        <v>92</v>
      </c>
      <c r="V11" s="29"/>
      <c r="W11" s="29"/>
      <c r="X11" s="431"/>
      <c r="Y11" s="432"/>
      <c r="Z11" s="111" t="str">
        <f>IF(AB11="評価なし","評価なし",IF(AB11&gt;=2.5,"A",IF(AB11&gt;=1.5,"B", IF(AB11&gt;=0.5,"C",IF(AB11&lt;0.5,"D","評価なし")))))</f>
        <v>A</v>
      </c>
      <c r="AA11" s="16"/>
      <c r="AB11" s="13">
        <f>IF(AND(AB12="評価なし",AB14="評価なし",AB16="評価なし"),"評価なし",(AC12+AC14+AC16)/(3-AC11))</f>
        <v>3</v>
      </c>
      <c r="AC11" s="16">
        <f>COUNTIF(AB12:AB17,"評価なし")</f>
        <v>0</v>
      </c>
      <c r="AD11" s="16"/>
      <c r="AE11" s="189" t="s">
        <v>93</v>
      </c>
      <c r="AF11" s="10">
        <v>1</v>
      </c>
      <c r="AG11" s="8">
        <v>0.5</v>
      </c>
      <c r="AH11" s="9" t="s">
        <v>90</v>
      </c>
      <c r="AI11" s="9">
        <v>1.5</v>
      </c>
      <c r="AJ11" s="9" t="s">
        <v>92</v>
      </c>
      <c r="AK11" s="305"/>
      <c r="AL11" s="306"/>
      <c r="AM11" s="339" t="s">
        <v>16</v>
      </c>
      <c r="AN11" s="340"/>
      <c r="AO11" s="340"/>
      <c r="AP11" s="340"/>
      <c r="AQ11" s="341"/>
    </row>
    <row r="12" spans="1:43" ht="52.5" customHeight="1" x14ac:dyDescent="0.15">
      <c r="B12" s="342" t="s">
        <v>81</v>
      </c>
      <c r="C12" s="343"/>
      <c r="D12" s="343"/>
      <c r="E12" s="343"/>
      <c r="F12" s="343"/>
      <c r="G12" s="343"/>
      <c r="H12" s="343"/>
      <c r="I12" s="343"/>
      <c r="J12" s="344"/>
      <c r="K12" s="418" t="s">
        <v>89</v>
      </c>
      <c r="L12" s="40"/>
      <c r="M12" s="413" t="str">
        <f>IF(K12="A","3",IF(K12="B","2", IF(K12="C","1",IF(K12="D","0","評価なし"))))</f>
        <v>3</v>
      </c>
      <c r="N12" s="72" t="str">
        <f>IF(M12="評価なし",0,M12)</f>
        <v>3</v>
      </c>
      <c r="O12" s="40"/>
      <c r="P12" s="193" t="s">
        <v>186</v>
      </c>
      <c r="Q12" s="74">
        <v>0</v>
      </c>
      <c r="R12" s="75">
        <v>0.5</v>
      </c>
      <c r="S12" s="76" t="s">
        <v>92</v>
      </c>
      <c r="T12" s="76"/>
      <c r="U12" s="76"/>
      <c r="V12" s="76"/>
      <c r="W12" s="76"/>
      <c r="X12" s="433" t="s">
        <v>128</v>
      </c>
      <c r="Y12" s="434"/>
      <c r="Z12" s="418" t="s">
        <v>89</v>
      </c>
      <c r="AA12" s="107"/>
      <c r="AB12" s="454" t="str">
        <f>IF(Z12="A","3",IF(Z12="B","2", IF(Z12="C","1",IF(Z12="D","0","評価なし"))))</f>
        <v>3</v>
      </c>
      <c r="AC12" s="55" t="str">
        <f>IF(AB12="評価なし",0,AB12)</f>
        <v>3</v>
      </c>
      <c r="AD12" s="107"/>
      <c r="AE12" s="122" t="s">
        <v>186</v>
      </c>
      <c r="AF12" s="123">
        <v>0</v>
      </c>
      <c r="AG12" s="124">
        <v>0.5</v>
      </c>
      <c r="AH12" s="125" t="s">
        <v>92</v>
      </c>
      <c r="AI12" s="125"/>
      <c r="AJ12" s="125"/>
      <c r="AK12" s="444" t="s">
        <v>185</v>
      </c>
      <c r="AL12" s="445"/>
      <c r="AM12" s="526" t="s">
        <v>204</v>
      </c>
      <c r="AN12" s="527"/>
      <c r="AO12" s="527"/>
      <c r="AP12" s="527"/>
      <c r="AQ12" s="528"/>
    </row>
    <row r="13" spans="1:43" ht="45.75" customHeight="1" x14ac:dyDescent="0.15">
      <c r="B13" s="345"/>
      <c r="C13" s="346"/>
      <c r="D13" s="346"/>
      <c r="E13" s="346"/>
      <c r="F13" s="346"/>
      <c r="G13" s="346"/>
      <c r="H13" s="346"/>
      <c r="I13" s="346"/>
      <c r="J13" s="347"/>
      <c r="K13" s="416"/>
      <c r="L13" s="41"/>
      <c r="M13" s="414" t="str">
        <f>IF(K13="A","10",IF(K13="B","8", IF(K13="C","7",IF(K13="D","5","0"))))</f>
        <v>0</v>
      </c>
      <c r="N13" s="41"/>
      <c r="O13" s="41"/>
      <c r="P13" s="77" t="s">
        <v>187</v>
      </c>
      <c r="Q13" s="41"/>
      <c r="R13" s="41"/>
      <c r="S13" s="41"/>
      <c r="T13" s="41"/>
      <c r="U13" s="41"/>
      <c r="V13" s="41"/>
      <c r="W13" s="41"/>
      <c r="X13" s="435"/>
      <c r="Y13" s="436"/>
      <c r="Z13" s="416"/>
      <c r="AA13" s="57"/>
      <c r="AB13" s="455" t="str">
        <f>IF(Z13="A","10",IF(Z13="B","8", IF(Z13="C","7",IF(Z13="D","5","0"))))</f>
        <v>0</v>
      </c>
      <c r="AC13" s="57"/>
      <c r="AD13" s="57"/>
      <c r="AE13" s="126" t="s">
        <v>187</v>
      </c>
      <c r="AF13" s="57"/>
      <c r="AG13" s="57"/>
      <c r="AH13" s="57"/>
      <c r="AI13" s="57"/>
      <c r="AJ13" s="57"/>
      <c r="AK13" s="446"/>
      <c r="AL13" s="447"/>
      <c r="AM13" s="529"/>
      <c r="AN13" s="530"/>
      <c r="AO13" s="530"/>
      <c r="AP13" s="530"/>
      <c r="AQ13" s="531"/>
    </row>
    <row r="14" spans="1:43" ht="52.5" customHeight="1" x14ac:dyDescent="0.15">
      <c r="B14" s="348" t="s">
        <v>80</v>
      </c>
      <c r="C14" s="349"/>
      <c r="D14" s="349"/>
      <c r="E14" s="349"/>
      <c r="F14" s="349"/>
      <c r="G14" s="349"/>
      <c r="H14" s="349"/>
      <c r="I14" s="349"/>
      <c r="J14" s="350"/>
      <c r="K14" s="416" t="s">
        <v>89</v>
      </c>
      <c r="L14" s="41"/>
      <c r="M14" s="414" t="str">
        <f>IF(K14="A","3",IF(K14="B","2", IF(K14="C","1",IF(K14="D","0","評価なし"))))</f>
        <v>3</v>
      </c>
      <c r="N14" s="78" t="str">
        <f>IF(M14="評価なし",0,M14)</f>
        <v>3</v>
      </c>
      <c r="O14" s="41"/>
      <c r="P14" s="41" t="s">
        <v>188</v>
      </c>
      <c r="Q14" s="41"/>
      <c r="R14" s="41"/>
      <c r="S14" s="41"/>
      <c r="T14" s="41"/>
      <c r="U14" s="41"/>
      <c r="V14" s="41"/>
      <c r="W14" s="41"/>
      <c r="X14" s="437" t="s">
        <v>129</v>
      </c>
      <c r="Y14" s="438"/>
      <c r="Z14" s="416" t="s">
        <v>89</v>
      </c>
      <c r="AA14" s="57"/>
      <c r="AB14" s="456" t="str">
        <f>IF(Z14="A","3",IF(Z14="B","2", IF(Z14="C","1",IF(Z14="D","0","評価なし"))))</f>
        <v>3</v>
      </c>
      <c r="AC14" s="58" t="str">
        <f>IF(AB14="評価なし",0,AB14)</f>
        <v>3</v>
      </c>
      <c r="AD14" s="57"/>
      <c r="AE14" s="57" t="s">
        <v>188</v>
      </c>
      <c r="AF14" s="57"/>
      <c r="AG14" s="57"/>
      <c r="AH14" s="57"/>
      <c r="AI14" s="57"/>
      <c r="AJ14" s="57"/>
      <c r="AK14" s="448" t="s">
        <v>184</v>
      </c>
      <c r="AL14" s="449"/>
      <c r="AM14" s="529" t="s">
        <v>204</v>
      </c>
      <c r="AN14" s="530"/>
      <c r="AO14" s="530"/>
      <c r="AP14" s="530"/>
      <c r="AQ14" s="531"/>
    </row>
    <row r="15" spans="1:43" ht="42.75" customHeight="1" x14ac:dyDescent="0.15">
      <c r="B15" s="345"/>
      <c r="C15" s="346"/>
      <c r="D15" s="346"/>
      <c r="E15" s="346"/>
      <c r="F15" s="346"/>
      <c r="G15" s="346"/>
      <c r="H15" s="346"/>
      <c r="I15" s="346"/>
      <c r="J15" s="347"/>
      <c r="K15" s="416"/>
      <c r="L15" s="41"/>
      <c r="M15" s="414" t="str">
        <f>IF(K15="A","10",IF(K15="B","8", IF(K15="C","7",IF(K15="D","5","0"))))</f>
        <v>0</v>
      </c>
      <c r="N15" s="41"/>
      <c r="O15" s="41"/>
      <c r="P15" s="41" t="s">
        <v>189</v>
      </c>
      <c r="Q15" s="41"/>
      <c r="R15" s="41"/>
      <c r="S15" s="41"/>
      <c r="T15" s="41"/>
      <c r="U15" s="41"/>
      <c r="V15" s="41"/>
      <c r="W15" s="41"/>
      <c r="X15" s="435"/>
      <c r="Y15" s="436"/>
      <c r="Z15" s="416"/>
      <c r="AA15" s="57"/>
      <c r="AB15" s="455" t="str">
        <f>IF(Z15="A","10",IF(Z15="B","8", IF(Z15="C","7",IF(Z15="D","5","0"))))</f>
        <v>0</v>
      </c>
      <c r="AC15" s="57"/>
      <c r="AD15" s="57"/>
      <c r="AE15" s="57" t="s">
        <v>189</v>
      </c>
      <c r="AF15" s="57"/>
      <c r="AG15" s="57"/>
      <c r="AH15" s="57"/>
      <c r="AI15" s="57"/>
      <c r="AJ15" s="57"/>
      <c r="AK15" s="446"/>
      <c r="AL15" s="447"/>
      <c r="AM15" s="529"/>
      <c r="AN15" s="530"/>
      <c r="AO15" s="530"/>
      <c r="AP15" s="530"/>
      <c r="AQ15" s="531"/>
    </row>
    <row r="16" spans="1:43" ht="52.5" customHeight="1" x14ac:dyDescent="0.15">
      <c r="B16" s="348" t="s">
        <v>82</v>
      </c>
      <c r="C16" s="349"/>
      <c r="D16" s="349"/>
      <c r="E16" s="349"/>
      <c r="F16" s="349"/>
      <c r="G16" s="349"/>
      <c r="H16" s="349"/>
      <c r="I16" s="349"/>
      <c r="J16" s="350"/>
      <c r="K16" s="416" t="s">
        <v>89</v>
      </c>
      <c r="L16" s="41"/>
      <c r="M16" s="414" t="str">
        <f>IF(K16="A","3",IF(K16="B","2", IF(K16="C","1",IF(K16="D","0","評価なし"))))</f>
        <v>3</v>
      </c>
      <c r="N16" s="78" t="str">
        <f>IF(M16="評価なし",0,M16)</f>
        <v>3</v>
      </c>
      <c r="O16" s="41"/>
      <c r="P16" s="41" t="s">
        <v>190</v>
      </c>
      <c r="Q16" s="41"/>
      <c r="R16" s="41"/>
      <c r="S16" s="41"/>
      <c r="T16" s="41"/>
      <c r="U16" s="41"/>
      <c r="V16" s="41"/>
      <c r="W16" s="41"/>
      <c r="X16" s="439" t="s">
        <v>130</v>
      </c>
      <c r="Y16" s="440"/>
      <c r="Z16" s="416" t="s">
        <v>89</v>
      </c>
      <c r="AA16" s="57"/>
      <c r="AB16" s="456" t="str">
        <f>IF(Z16="A","3",IF(Z16="B","2", IF(Z16="C","1",IF(Z16="D","0","評価なし"))))</f>
        <v>3</v>
      </c>
      <c r="AC16" s="58" t="str">
        <f>IF(AB16="評価なし",0,AB16)</f>
        <v>3</v>
      </c>
      <c r="AD16" s="57"/>
      <c r="AE16" s="57" t="s">
        <v>190</v>
      </c>
      <c r="AF16" s="57"/>
      <c r="AG16" s="57"/>
      <c r="AH16" s="57"/>
      <c r="AI16" s="57"/>
      <c r="AJ16" s="57"/>
      <c r="AK16" s="448" t="s">
        <v>183</v>
      </c>
      <c r="AL16" s="449"/>
      <c r="AM16" s="529" t="s">
        <v>204</v>
      </c>
      <c r="AN16" s="530"/>
      <c r="AO16" s="530"/>
      <c r="AP16" s="530"/>
      <c r="AQ16" s="531"/>
    </row>
    <row r="17" spans="1:43" ht="41.25" customHeight="1" x14ac:dyDescent="0.15">
      <c r="B17" s="351"/>
      <c r="C17" s="352"/>
      <c r="D17" s="352"/>
      <c r="E17" s="352"/>
      <c r="F17" s="352"/>
      <c r="G17" s="352"/>
      <c r="H17" s="352"/>
      <c r="I17" s="352"/>
      <c r="J17" s="353"/>
      <c r="K17" s="417"/>
      <c r="L17" s="79"/>
      <c r="M17" s="415" t="str">
        <f>IF(K17="A","10",IF(K17="B","8", IF(K17="C","7",IF(K17="D","5","0"))))</f>
        <v>0</v>
      </c>
      <c r="N17" s="79"/>
      <c r="O17" s="79"/>
      <c r="P17" s="79" t="s">
        <v>191</v>
      </c>
      <c r="Q17" s="79"/>
      <c r="R17" s="79"/>
      <c r="S17" s="79"/>
      <c r="T17" s="79"/>
      <c r="U17" s="79"/>
      <c r="V17" s="79"/>
      <c r="W17" s="79"/>
      <c r="X17" s="441"/>
      <c r="Y17" s="442"/>
      <c r="Z17" s="417"/>
      <c r="AA17" s="127"/>
      <c r="AB17" s="457" t="str">
        <f>IF(Z17="A","10",IF(Z17="B","8", IF(Z17="C","7",IF(Z17="D","5","0"))))</f>
        <v>0</v>
      </c>
      <c r="AC17" s="127"/>
      <c r="AD17" s="127"/>
      <c r="AE17" s="127" t="s">
        <v>191</v>
      </c>
      <c r="AF17" s="127"/>
      <c r="AG17" s="127"/>
      <c r="AH17" s="127"/>
      <c r="AI17" s="127"/>
      <c r="AJ17" s="127"/>
      <c r="AK17" s="450"/>
      <c r="AL17" s="329"/>
      <c r="AM17" s="532"/>
      <c r="AN17" s="533"/>
      <c r="AO17" s="533"/>
      <c r="AP17" s="533"/>
      <c r="AQ17" s="534"/>
    </row>
    <row r="18" spans="1:43" s="6" customFormat="1" ht="69.95" customHeight="1" x14ac:dyDescent="0.15">
      <c r="B18" s="277" t="s">
        <v>51</v>
      </c>
      <c r="C18" s="278"/>
      <c r="D18" s="278"/>
      <c r="E18" s="278"/>
      <c r="F18" s="278"/>
      <c r="G18" s="278"/>
      <c r="H18" s="278"/>
      <c r="I18" s="278"/>
      <c r="J18" s="279"/>
      <c r="K18" s="309" t="s">
        <v>126</v>
      </c>
      <c r="L18" s="310"/>
      <c r="M18" s="310"/>
      <c r="N18" s="310"/>
      <c r="O18" s="310"/>
      <c r="P18" s="310"/>
      <c r="Q18" s="310"/>
      <c r="R18" s="310"/>
      <c r="S18" s="310"/>
      <c r="T18" s="310"/>
      <c r="U18" s="310"/>
      <c r="V18" s="310"/>
      <c r="W18" s="310"/>
      <c r="X18" s="310"/>
      <c r="Y18" s="311"/>
      <c r="Z18" s="451" t="s">
        <v>182</v>
      </c>
      <c r="AA18" s="452"/>
      <c r="AB18" s="452"/>
      <c r="AC18" s="452"/>
      <c r="AD18" s="452"/>
      <c r="AE18" s="452"/>
      <c r="AF18" s="452"/>
      <c r="AG18" s="452"/>
      <c r="AH18" s="452"/>
      <c r="AI18" s="452"/>
      <c r="AJ18" s="452"/>
      <c r="AK18" s="452"/>
      <c r="AL18" s="453"/>
      <c r="AM18" s="535" t="s">
        <v>204</v>
      </c>
      <c r="AN18" s="536"/>
      <c r="AO18" s="536"/>
      <c r="AP18" s="536"/>
      <c r="AQ18" s="537"/>
    </row>
    <row r="19" spans="1:43" ht="69.95" customHeight="1" thickBot="1" x14ac:dyDescent="0.2">
      <c r="B19" s="280" t="s">
        <v>42</v>
      </c>
      <c r="C19" s="281"/>
      <c r="D19" s="281"/>
      <c r="E19" s="281"/>
      <c r="F19" s="281"/>
      <c r="G19" s="281"/>
      <c r="H19" s="281"/>
      <c r="I19" s="281"/>
      <c r="J19" s="282"/>
      <c r="K19" s="463" t="s">
        <v>127</v>
      </c>
      <c r="L19" s="464"/>
      <c r="M19" s="464"/>
      <c r="N19" s="464"/>
      <c r="O19" s="464"/>
      <c r="P19" s="464"/>
      <c r="Q19" s="464"/>
      <c r="R19" s="464"/>
      <c r="S19" s="464"/>
      <c r="T19" s="464"/>
      <c r="U19" s="464"/>
      <c r="V19" s="464"/>
      <c r="W19" s="464"/>
      <c r="X19" s="464"/>
      <c r="Y19" s="465"/>
      <c r="Z19" s="312" t="s">
        <v>176</v>
      </c>
      <c r="AA19" s="313"/>
      <c r="AB19" s="313"/>
      <c r="AC19" s="313"/>
      <c r="AD19" s="313"/>
      <c r="AE19" s="313"/>
      <c r="AF19" s="313"/>
      <c r="AG19" s="313"/>
      <c r="AH19" s="313"/>
      <c r="AI19" s="313"/>
      <c r="AJ19" s="313"/>
      <c r="AK19" s="313"/>
      <c r="AL19" s="314"/>
      <c r="AM19" s="538" t="s">
        <v>204</v>
      </c>
      <c r="AN19" s="539"/>
      <c r="AO19" s="539"/>
      <c r="AP19" s="539"/>
      <c r="AQ19" s="540"/>
    </row>
    <row r="20" spans="1:43" s="14" customFormat="1" ht="42" customHeight="1" x14ac:dyDescent="0.15">
      <c r="A20" s="19"/>
      <c r="B20" s="354" t="s">
        <v>17</v>
      </c>
      <c r="C20" s="355"/>
      <c r="D20" s="355"/>
      <c r="E20" s="355"/>
      <c r="F20" s="355"/>
      <c r="G20" s="355"/>
      <c r="H20" s="355"/>
      <c r="I20" s="355"/>
      <c r="J20" s="356"/>
      <c r="K20" s="100" t="str">
        <f>IF(M20="評価なし","評価なし",IF(M20&gt;=2.5,"A",IF(M20&gt;=1.5,"B", IF(M20&gt;=0.5,"C",IF(M20&lt;0.5,"D","評価なし")))))</f>
        <v>A</v>
      </c>
      <c r="L20" s="39"/>
      <c r="M20" s="30">
        <f>IF(AND(M21="評価なし",M22="評価なし"),"評価なし",(N21+N22)/(2-N20))</f>
        <v>3</v>
      </c>
      <c r="N20" s="39">
        <f>COUNTIF(M21:M22,"評価なし")</f>
        <v>0</v>
      </c>
      <c r="O20" s="39"/>
      <c r="P20" s="39"/>
      <c r="Q20" s="39"/>
      <c r="R20" s="39"/>
      <c r="S20" s="39"/>
      <c r="T20" s="39"/>
      <c r="U20" s="39"/>
      <c r="V20" s="39"/>
      <c r="W20" s="39"/>
      <c r="X20" s="301"/>
      <c r="Y20" s="480"/>
      <c r="Z20" s="100" t="str">
        <f>IF(AB20="評価なし","評価なし",IF(AB20&gt;=2.5,"A",IF(AB20&gt;=1.5,"B", IF(AB20&gt;=0.5,"C",IF(AB20&lt;0.5,"D","評価なし")))))</f>
        <v>A</v>
      </c>
      <c r="AA20" s="39"/>
      <c r="AB20" s="30">
        <f>IF(AND(AB21="評価なし",AB22="評価なし"),"評価なし",(AC21+AC22)/(2-AC20))</f>
        <v>3</v>
      </c>
      <c r="AC20" s="39">
        <f>COUNTIF(AB21:AB22,"評価なし")</f>
        <v>0</v>
      </c>
      <c r="AD20" s="39"/>
      <c r="AE20" s="39"/>
      <c r="AF20" s="39"/>
      <c r="AG20" s="39"/>
      <c r="AH20" s="39"/>
      <c r="AI20" s="39"/>
      <c r="AJ20" s="39"/>
      <c r="AK20" s="481"/>
      <c r="AL20" s="482"/>
      <c r="AM20" s="458" t="s">
        <v>17</v>
      </c>
      <c r="AN20" s="459"/>
      <c r="AO20" s="459"/>
      <c r="AP20" s="459"/>
      <c r="AQ20" s="460"/>
    </row>
    <row r="21" spans="1:43" s="14" customFormat="1" ht="140.1" customHeight="1" x14ac:dyDescent="0.15">
      <c r="A21" s="19"/>
      <c r="B21" s="357" t="s">
        <v>11</v>
      </c>
      <c r="C21" s="358"/>
      <c r="D21" s="358"/>
      <c r="E21" s="358"/>
      <c r="F21" s="358"/>
      <c r="G21" s="358"/>
      <c r="H21" s="358"/>
      <c r="I21" s="358"/>
      <c r="J21" s="359"/>
      <c r="K21" s="104" t="s">
        <v>89</v>
      </c>
      <c r="L21" s="40"/>
      <c r="M21" s="193" t="str">
        <f>IF(K21="A","3",IF(K21="B","2", IF(K21="C","1",IF(K21="D","0","評価なし"))))</f>
        <v>3</v>
      </c>
      <c r="N21" s="72" t="str">
        <f>IF(M21="評価なし",0,M21)</f>
        <v>3</v>
      </c>
      <c r="O21" s="40"/>
      <c r="P21" s="40"/>
      <c r="Q21" s="40"/>
      <c r="R21" s="40"/>
      <c r="S21" s="40"/>
      <c r="T21" s="40"/>
      <c r="U21" s="40"/>
      <c r="V21" s="40"/>
      <c r="W21" s="40"/>
      <c r="X21" s="522" t="s">
        <v>138</v>
      </c>
      <c r="Y21" s="523"/>
      <c r="Z21" s="188" t="s">
        <v>89</v>
      </c>
      <c r="AA21" s="108"/>
      <c r="AB21" s="185" t="str">
        <f>IF(Z21="A","3",IF(Z21="B","2", IF(Z21="C","1",IF(Z21="D","0","評価なし"))))</f>
        <v>3</v>
      </c>
      <c r="AC21" s="46" t="str">
        <f>IF(AB21="評価なし",0,AB21)</f>
        <v>3</v>
      </c>
      <c r="AD21" s="108"/>
      <c r="AE21" s="108"/>
      <c r="AF21" s="108"/>
      <c r="AG21" s="108"/>
      <c r="AH21" s="108"/>
      <c r="AI21" s="108"/>
      <c r="AJ21" s="108"/>
      <c r="AK21" s="318" t="s">
        <v>172</v>
      </c>
      <c r="AL21" s="319"/>
      <c r="AM21" s="541" t="s">
        <v>204</v>
      </c>
      <c r="AN21" s="542"/>
      <c r="AO21" s="542"/>
      <c r="AP21" s="542"/>
      <c r="AQ21" s="543"/>
    </row>
    <row r="22" spans="1:43" s="14" customFormat="1" ht="72.75" customHeight="1" x14ac:dyDescent="0.15">
      <c r="A22" s="19"/>
      <c r="B22" s="298" t="s">
        <v>87</v>
      </c>
      <c r="C22" s="299"/>
      <c r="D22" s="299"/>
      <c r="E22" s="299"/>
      <c r="F22" s="299"/>
      <c r="G22" s="299"/>
      <c r="H22" s="299"/>
      <c r="I22" s="299"/>
      <c r="J22" s="300"/>
      <c r="K22" s="160" t="s">
        <v>89</v>
      </c>
      <c r="L22" s="42"/>
      <c r="M22" s="128" t="str">
        <f>IF(K22="A","3",IF(K22="B","2", IF(K22="C","1",IF(K22="D","0","評価なし"))))</f>
        <v>3</v>
      </c>
      <c r="N22" s="73" t="str">
        <f>IF(M22="評価なし",0,M22)</f>
        <v>3</v>
      </c>
      <c r="O22" s="42"/>
      <c r="P22" s="42"/>
      <c r="Q22" s="42"/>
      <c r="R22" s="42"/>
      <c r="S22" s="42"/>
      <c r="T22" s="42"/>
      <c r="U22" s="42"/>
      <c r="V22" s="42"/>
      <c r="W22" s="42"/>
      <c r="X22" s="484" t="s">
        <v>139</v>
      </c>
      <c r="Y22" s="442"/>
      <c r="Z22" s="102" t="s">
        <v>89</v>
      </c>
      <c r="AA22" s="137"/>
      <c r="AB22" s="187" t="str">
        <f>IF(Z22="A","3",IF(Z22="B","2", IF(Z22="C","1",IF(Z22="D","0","評価なし"))))</f>
        <v>3</v>
      </c>
      <c r="AC22" s="51" t="str">
        <f>IF(AB22="評価なし",0,AB22)</f>
        <v>3</v>
      </c>
      <c r="AD22" s="137"/>
      <c r="AE22" s="137"/>
      <c r="AF22" s="137"/>
      <c r="AG22" s="137"/>
      <c r="AH22" s="137"/>
      <c r="AI22" s="137"/>
      <c r="AJ22" s="137"/>
      <c r="AK22" s="254" t="s">
        <v>174</v>
      </c>
      <c r="AL22" s="255"/>
      <c r="AM22" s="544" t="s">
        <v>205</v>
      </c>
      <c r="AN22" s="545"/>
      <c r="AO22" s="545"/>
      <c r="AP22" s="545"/>
      <c r="AQ22" s="546"/>
    </row>
    <row r="23" spans="1:43" ht="58.5" customHeight="1" thickBot="1" x14ac:dyDescent="0.2">
      <c r="B23" s="277" t="s">
        <v>52</v>
      </c>
      <c r="C23" s="278"/>
      <c r="D23" s="278"/>
      <c r="E23" s="278"/>
      <c r="F23" s="278"/>
      <c r="G23" s="278"/>
      <c r="H23" s="278"/>
      <c r="I23" s="278"/>
      <c r="J23" s="279"/>
      <c r="K23" s="370" t="s">
        <v>131</v>
      </c>
      <c r="L23" s="371"/>
      <c r="M23" s="371"/>
      <c r="N23" s="371"/>
      <c r="O23" s="371"/>
      <c r="P23" s="371"/>
      <c r="Q23" s="371"/>
      <c r="R23" s="371"/>
      <c r="S23" s="371"/>
      <c r="T23" s="371"/>
      <c r="U23" s="371"/>
      <c r="V23" s="371"/>
      <c r="W23" s="371"/>
      <c r="X23" s="371"/>
      <c r="Y23" s="372"/>
      <c r="Z23" s="466" t="s">
        <v>175</v>
      </c>
      <c r="AA23" s="450"/>
      <c r="AB23" s="450"/>
      <c r="AC23" s="450"/>
      <c r="AD23" s="450"/>
      <c r="AE23" s="450"/>
      <c r="AF23" s="450"/>
      <c r="AG23" s="450"/>
      <c r="AH23" s="450"/>
      <c r="AI23" s="450"/>
      <c r="AJ23" s="450"/>
      <c r="AK23" s="450"/>
      <c r="AL23" s="329"/>
      <c r="AM23" s="547" t="s">
        <v>204</v>
      </c>
      <c r="AN23" s="547"/>
      <c r="AO23" s="547"/>
      <c r="AP23" s="547"/>
      <c r="AQ23" s="548"/>
    </row>
    <row r="24" spans="1:43" ht="58.5" customHeight="1" thickBot="1" x14ac:dyDescent="0.2">
      <c r="B24" s="280" t="s">
        <v>42</v>
      </c>
      <c r="C24" s="281"/>
      <c r="D24" s="281"/>
      <c r="E24" s="281"/>
      <c r="F24" s="281"/>
      <c r="G24" s="281"/>
      <c r="H24" s="281"/>
      <c r="I24" s="281"/>
      <c r="J24" s="282"/>
      <c r="K24" s="370" t="s">
        <v>140</v>
      </c>
      <c r="L24" s="371"/>
      <c r="M24" s="371"/>
      <c r="N24" s="371"/>
      <c r="O24" s="371"/>
      <c r="P24" s="371"/>
      <c r="Q24" s="371"/>
      <c r="R24" s="371"/>
      <c r="S24" s="371"/>
      <c r="T24" s="371"/>
      <c r="U24" s="371"/>
      <c r="V24" s="371"/>
      <c r="W24" s="371"/>
      <c r="X24" s="371"/>
      <c r="Y24" s="372"/>
      <c r="Z24" s="466" t="s">
        <v>180</v>
      </c>
      <c r="AA24" s="450"/>
      <c r="AB24" s="450"/>
      <c r="AC24" s="450"/>
      <c r="AD24" s="450"/>
      <c r="AE24" s="450"/>
      <c r="AF24" s="450"/>
      <c r="AG24" s="450"/>
      <c r="AH24" s="450"/>
      <c r="AI24" s="450"/>
      <c r="AJ24" s="450"/>
      <c r="AK24" s="450"/>
      <c r="AL24" s="329"/>
      <c r="AM24" s="539" t="s">
        <v>204</v>
      </c>
      <c r="AN24" s="539"/>
      <c r="AO24" s="539"/>
      <c r="AP24" s="539"/>
      <c r="AQ24" s="540"/>
    </row>
    <row r="25" spans="1:43" ht="33" customHeight="1" x14ac:dyDescent="0.15">
      <c r="B25" s="400" t="s">
        <v>18</v>
      </c>
      <c r="C25" s="401"/>
      <c r="D25" s="401"/>
      <c r="E25" s="401"/>
      <c r="F25" s="401"/>
      <c r="G25" s="401"/>
      <c r="H25" s="401"/>
      <c r="I25" s="401"/>
      <c r="J25" s="402"/>
      <c r="K25" s="100" t="str">
        <f>IF(M25="評価なし","評価なし",IF(M25&gt;=2.5,"A",IF(M25&gt;=1.5,"B", IF(M25&gt;=0.5,"C",IF(M25&lt;0.5,"D","評価なし")))))</f>
        <v>A</v>
      </c>
      <c r="L25" s="16"/>
      <c r="M25" s="63">
        <f>IF(AND(M27="評価なし",M28="評価なし",M29="評価なし",M30="評価なし"),"評価なし",(N27+N28+N29+N30)/(4-N25))</f>
        <v>3</v>
      </c>
      <c r="N25" s="39">
        <f>COUNTIF(M27:M30,"評価なし")</f>
        <v>0</v>
      </c>
      <c r="O25" s="16"/>
      <c r="P25" s="16"/>
      <c r="Q25" s="16"/>
      <c r="R25" s="16"/>
      <c r="S25" s="16"/>
      <c r="T25" s="16"/>
      <c r="U25" s="16"/>
      <c r="V25" s="16"/>
      <c r="W25" s="16"/>
      <c r="X25" s="301"/>
      <c r="Y25" s="480"/>
      <c r="Z25" s="100" t="str">
        <f>IF(AB25="評価なし","評価なし",IF(AB25&gt;=2.5,"A",IF(AB25&gt;=1.5,"B", IF(AB25&gt;=0.5,"C",IF(AB25&lt;0.5,"D","評価なし")))))</f>
        <v>A</v>
      </c>
      <c r="AA25" s="16"/>
      <c r="AB25" s="63">
        <f>IF(AND(AB27="評価なし",AB28="評価なし",AB29="評価なし",AB30="評価なし"),"評価なし",(AC27+AC28+AC29+AC30)/(4-AC25))</f>
        <v>3</v>
      </c>
      <c r="AC25" s="39">
        <f>COUNTIF(AB27:AB30,"評価なし")</f>
        <v>0</v>
      </c>
      <c r="AD25" s="16"/>
      <c r="AE25" s="16"/>
      <c r="AF25" s="16"/>
      <c r="AG25" s="16"/>
      <c r="AH25" s="16"/>
      <c r="AI25" s="16"/>
      <c r="AJ25" s="16"/>
      <c r="AK25" s="301"/>
      <c r="AL25" s="302"/>
      <c r="AM25" s="403" t="s">
        <v>18</v>
      </c>
      <c r="AN25" s="260"/>
      <c r="AO25" s="260"/>
      <c r="AP25" s="260"/>
      <c r="AQ25" s="261"/>
    </row>
    <row r="26" spans="1:43" ht="78.75" customHeight="1" x14ac:dyDescent="0.15">
      <c r="B26" s="357" t="s">
        <v>86</v>
      </c>
      <c r="C26" s="358"/>
      <c r="D26" s="358"/>
      <c r="E26" s="358"/>
      <c r="F26" s="358"/>
      <c r="G26" s="358"/>
      <c r="H26" s="358"/>
      <c r="I26" s="358"/>
      <c r="J26" s="359"/>
      <c r="K26" s="175" t="s">
        <v>89</v>
      </c>
      <c r="L26" s="130"/>
      <c r="M26" s="37" t="str">
        <f>IF(K26="A","3",IF(K26="B","2", IF(K26="C","1",IF(K26="D","0","評価なし"))))</f>
        <v>3</v>
      </c>
      <c r="N26" s="132" t="str">
        <f>IF(M26="評価なし",0,M26)</f>
        <v>3</v>
      </c>
      <c r="O26" s="130"/>
      <c r="P26" s="130"/>
      <c r="Q26" s="130"/>
      <c r="R26" s="130"/>
      <c r="S26" s="130"/>
      <c r="T26" s="130"/>
      <c r="U26" s="130"/>
      <c r="V26" s="130"/>
      <c r="W26" s="130"/>
      <c r="X26" s="318" t="s">
        <v>141</v>
      </c>
      <c r="Y26" s="319"/>
      <c r="Z26" s="175" t="s">
        <v>89</v>
      </c>
      <c r="AA26" s="133"/>
      <c r="AB26" s="48" t="str">
        <f>IF(Z26="A","3",IF(Z26="B","2", IF(Z26="C","1",IF(Z26="D","0","評価なし"))))</f>
        <v>3</v>
      </c>
      <c r="AC26" s="134" t="str">
        <f>IF(AB26="評価なし",0,AB26)</f>
        <v>3</v>
      </c>
      <c r="AD26" s="130"/>
      <c r="AE26" s="130"/>
      <c r="AF26" s="130"/>
      <c r="AG26" s="130"/>
      <c r="AH26" s="130"/>
      <c r="AI26" s="130"/>
      <c r="AJ26" s="130"/>
      <c r="AK26" s="487" t="s">
        <v>170</v>
      </c>
      <c r="AL26" s="488"/>
      <c r="AM26" s="549" t="s">
        <v>204</v>
      </c>
      <c r="AN26" s="550"/>
      <c r="AO26" s="550"/>
      <c r="AP26" s="550"/>
      <c r="AQ26" s="551"/>
    </row>
    <row r="27" spans="1:43" ht="78.75" customHeight="1" x14ac:dyDescent="0.15">
      <c r="B27" s="292" t="s">
        <v>67</v>
      </c>
      <c r="C27" s="293"/>
      <c r="D27" s="293"/>
      <c r="E27" s="293"/>
      <c r="F27" s="293"/>
      <c r="G27" s="293"/>
      <c r="H27" s="293"/>
      <c r="I27" s="293"/>
      <c r="J27" s="294"/>
      <c r="K27" s="138" t="s">
        <v>89</v>
      </c>
      <c r="L27" s="131"/>
      <c r="M27" s="37" t="str">
        <f>IF(K27="A","3",IF(K27="B","2", IF(K27="C","1",IF(K27="D","0","評価なし"))))</f>
        <v>3</v>
      </c>
      <c r="N27" s="132" t="str">
        <f>IF(M27="評価なし",0,M27)</f>
        <v>3</v>
      </c>
      <c r="O27" s="131"/>
      <c r="P27" s="131"/>
      <c r="Q27" s="131"/>
      <c r="R27" s="131"/>
      <c r="S27" s="131"/>
      <c r="T27" s="131"/>
      <c r="U27" s="131"/>
      <c r="V27" s="131"/>
      <c r="W27" s="131"/>
      <c r="X27" s="330" t="s">
        <v>144</v>
      </c>
      <c r="Y27" s="331"/>
      <c r="Z27" s="138" t="s">
        <v>89</v>
      </c>
      <c r="AA27" s="133"/>
      <c r="AB27" s="48" t="str">
        <f>IF(Z27="A","3",IF(Z27="B","2", IF(Z27="C","1",IF(Z27="D","0","評価なし"))))</f>
        <v>3</v>
      </c>
      <c r="AC27" s="134" t="str">
        <f>IF(AB27="評価なし",0,AB27)</f>
        <v>3</v>
      </c>
      <c r="AD27" s="133"/>
      <c r="AE27" s="133"/>
      <c r="AF27" s="133"/>
      <c r="AG27" s="133"/>
      <c r="AH27" s="133"/>
      <c r="AI27" s="133"/>
      <c r="AJ27" s="133"/>
      <c r="AK27" s="320" t="s">
        <v>193</v>
      </c>
      <c r="AL27" s="321"/>
      <c r="AM27" s="552" t="s">
        <v>204</v>
      </c>
      <c r="AN27" s="553"/>
      <c r="AO27" s="553"/>
      <c r="AP27" s="553"/>
      <c r="AQ27" s="554"/>
    </row>
    <row r="28" spans="1:43" ht="72.75" customHeight="1" x14ac:dyDescent="0.15">
      <c r="B28" s="292" t="s">
        <v>68</v>
      </c>
      <c r="C28" s="293"/>
      <c r="D28" s="293"/>
      <c r="E28" s="293"/>
      <c r="F28" s="293"/>
      <c r="G28" s="293"/>
      <c r="H28" s="293"/>
      <c r="I28" s="293"/>
      <c r="J28" s="294"/>
      <c r="K28" s="138" t="s">
        <v>89</v>
      </c>
      <c r="L28" s="131"/>
      <c r="M28" s="37" t="str">
        <f>IF(K28="A","3",IF(K28="B","2", IF(K28="C","1",IF(K28="D","0","評価なし"))))</f>
        <v>3</v>
      </c>
      <c r="N28" s="132" t="str">
        <f>IF(M28="評価なし",0,M28)</f>
        <v>3</v>
      </c>
      <c r="O28" s="131"/>
      <c r="P28" s="131"/>
      <c r="Q28" s="131"/>
      <c r="R28" s="131"/>
      <c r="S28" s="131"/>
      <c r="T28" s="131"/>
      <c r="U28" s="131"/>
      <c r="V28" s="131"/>
      <c r="W28" s="131"/>
      <c r="X28" s="330" t="s">
        <v>142</v>
      </c>
      <c r="Y28" s="331"/>
      <c r="Z28" s="138" t="s">
        <v>89</v>
      </c>
      <c r="AA28" s="133"/>
      <c r="AB28" s="48" t="str">
        <f>IF(Z28="A","3",IF(Z28="B","2", IF(Z28="C","1",IF(Z28="D","0","評価なし"))))</f>
        <v>3</v>
      </c>
      <c r="AC28" s="134" t="str">
        <f t="shared" ref="AC28:AC29" si="0">IF(AB28="評価なし",0,AB28)</f>
        <v>3</v>
      </c>
      <c r="AD28" s="133"/>
      <c r="AE28" s="133"/>
      <c r="AF28" s="133"/>
      <c r="AG28" s="133"/>
      <c r="AH28" s="133"/>
      <c r="AI28" s="133"/>
      <c r="AJ28" s="133"/>
      <c r="AK28" s="320" t="s">
        <v>192</v>
      </c>
      <c r="AL28" s="321"/>
      <c r="AM28" s="552" t="s">
        <v>204</v>
      </c>
      <c r="AN28" s="553"/>
      <c r="AO28" s="553"/>
      <c r="AP28" s="553"/>
      <c r="AQ28" s="554"/>
    </row>
    <row r="29" spans="1:43" ht="72" customHeight="1" x14ac:dyDescent="0.15">
      <c r="B29" s="292" t="s">
        <v>69</v>
      </c>
      <c r="C29" s="293"/>
      <c r="D29" s="293"/>
      <c r="E29" s="293"/>
      <c r="F29" s="293"/>
      <c r="G29" s="293"/>
      <c r="H29" s="293"/>
      <c r="I29" s="293"/>
      <c r="J29" s="294"/>
      <c r="K29" s="138" t="s">
        <v>89</v>
      </c>
      <c r="L29" s="131"/>
      <c r="M29" s="37" t="str">
        <f>IF(K29="A","3",IF(K29="B","2", IF(K29="C","1",IF(K29="D","0","評価なし"))))</f>
        <v>3</v>
      </c>
      <c r="N29" s="132" t="str">
        <f>IF(M29="評価なし",0,M29)</f>
        <v>3</v>
      </c>
      <c r="O29" s="131"/>
      <c r="P29" s="131"/>
      <c r="Q29" s="131"/>
      <c r="R29" s="131"/>
      <c r="S29" s="131"/>
      <c r="T29" s="131"/>
      <c r="U29" s="131"/>
      <c r="V29" s="131"/>
      <c r="W29" s="131"/>
      <c r="X29" s="330" t="s">
        <v>143</v>
      </c>
      <c r="Y29" s="331"/>
      <c r="Z29" s="138" t="s">
        <v>89</v>
      </c>
      <c r="AA29" s="133"/>
      <c r="AB29" s="48" t="str">
        <f>IF(Z29="A","3",IF(Z29="B","2", IF(Z29="C","1",IF(Z29="D","0","評価なし"))))</f>
        <v>3</v>
      </c>
      <c r="AC29" s="134" t="str">
        <f t="shared" si="0"/>
        <v>3</v>
      </c>
      <c r="AD29" s="133"/>
      <c r="AE29" s="133"/>
      <c r="AF29" s="133"/>
      <c r="AG29" s="133"/>
      <c r="AH29" s="133"/>
      <c r="AI29" s="133"/>
      <c r="AJ29" s="133"/>
      <c r="AK29" s="320" t="s">
        <v>170</v>
      </c>
      <c r="AL29" s="321"/>
      <c r="AM29" s="552" t="s">
        <v>204</v>
      </c>
      <c r="AN29" s="553"/>
      <c r="AO29" s="553"/>
      <c r="AP29" s="553"/>
      <c r="AQ29" s="554"/>
    </row>
    <row r="30" spans="1:43" ht="80.099999999999994" customHeight="1" x14ac:dyDescent="0.15">
      <c r="B30" s="348" t="s">
        <v>70</v>
      </c>
      <c r="C30" s="349"/>
      <c r="D30" s="349"/>
      <c r="E30" s="349"/>
      <c r="F30" s="349"/>
      <c r="G30" s="349"/>
      <c r="H30" s="349"/>
      <c r="I30" s="349"/>
      <c r="J30" s="350"/>
      <c r="K30" s="176" t="s">
        <v>89</v>
      </c>
      <c r="L30" s="131"/>
      <c r="M30" s="194" t="str">
        <f>IF(K30="A","3",IF(K30="B","2", IF(K30="C","1",IF(K30="D","0","評価なし"))))</f>
        <v>3</v>
      </c>
      <c r="N30" s="136" t="str">
        <f>IF(M30="評価なし",0,M30)</f>
        <v>3</v>
      </c>
      <c r="O30" s="131"/>
      <c r="P30" s="131"/>
      <c r="Q30" s="131"/>
      <c r="R30" s="131"/>
      <c r="S30" s="131"/>
      <c r="T30" s="131"/>
      <c r="U30" s="131"/>
      <c r="V30" s="131"/>
      <c r="W30" s="131"/>
      <c r="X30" s="252" t="s">
        <v>145</v>
      </c>
      <c r="Y30" s="253"/>
      <c r="Z30" s="176" t="s">
        <v>89</v>
      </c>
      <c r="AA30" s="165"/>
      <c r="AB30" s="187" t="str">
        <f>IF(Z30="A","3",IF(Z30="B","2", IF(Z30="C","1",IF(Z30="D","0","評価なし"))))</f>
        <v>3</v>
      </c>
      <c r="AC30" s="166" t="str">
        <f>IF(AB30="評価なし",0,AB30)</f>
        <v>3</v>
      </c>
      <c r="AD30" s="165"/>
      <c r="AE30" s="165"/>
      <c r="AF30" s="165"/>
      <c r="AG30" s="165"/>
      <c r="AH30" s="165"/>
      <c r="AI30" s="165"/>
      <c r="AJ30" s="165"/>
      <c r="AK30" s="320" t="s">
        <v>170</v>
      </c>
      <c r="AL30" s="321"/>
      <c r="AM30" s="555" t="s">
        <v>204</v>
      </c>
      <c r="AN30" s="556"/>
      <c r="AO30" s="556"/>
      <c r="AP30" s="556"/>
      <c r="AQ30" s="557"/>
    </row>
    <row r="31" spans="1:43" ht="69.95" customHeight="1" x14ac:dyDescent="0.15">
      <c r="B31" s="277" t="s">
        <v>52</v>
      </c>
      <c r="C31" s="278"/>
      <c r="D31" s="278"/>
      <c r="E31" s="278"/>
      <c r="F31" s="278"/>
      <c r="G31" s="278"/>
      <c r="H31" s="278"/>
      <c r="I31" s="278"/>
      <c r="J31" s="279"/>
      <c r="K31" s="325" t="s">
        <v>147</v>
      </c>
      <c r="L31" s="326"/>
      <c r="M31" s="326"/>
      <c r="N31" s="326"/>
      <c r="O31" s="326"/>
      <c r="P31" s="326"/>
      <c r="Q31" s="326"/>
      <c r="R31" s="326"/>
      <c r="S31" s="326"/>
      <c r="T31" s="326"/>
      <c r="U31" s="326"/>
      <c r="V31" s="326"/>
      <c r="W31" s="326"/>
      <c r="X31" s="326"/>
      <c r="Y31" s="327"/>
      <c r="Z31" s="309" t="s">
        <v>171</v>
      </c>
      <c r="AA31" s="310"/>
      <c r="AB31" s="310"/>
      <c r="AC31" s="310"/>
      <c r="AD31" s="310"/>
      <c r="AE31" s="310"/>
      <c r="AF31" s="310"/>
      <c r="AG31" s="310"/>
      <c r="AH31" s="310"/>
      <c r="AI31" s="310"/>
      <c r="AJ31" s="310"/>
      <c r="AK31" s="310"/>
      <c r="AL31" s="311"/>
      <c r="AM31" s="547" t="s">
        <v>204</v>
      </c>
      <c r="AN31" s="547"/>
      <c r="AO31" s="547"/>
      <c r="AP31" s="547"/>
      <c r="AQ31" s="548"/>
    </row>
    <row r="32" spans="1:43" ht="69.95" customHeight="1" thickBot="1" x14ac:dyDescent="0.2">
      <c r="B32" s="280" t="s">
        <v>42</v>
      </c>
      <c r="C32" s="281"/>
      <c r="D32" s="281"/>
      <c r="E32" s="281"/>
      <c r="F32" s="281"/>
      <c r="G32" s="281"/>
      <c r="H32" s="281"/>
      <c r="I32" s="281"/>
      <c r="J32" s="282"/>
      <c r="K32" s="370" t="s">
        <v>146</v>
      </c>
      <c r="L32" s="371"/>
      <c r="M32" s="371"/>
      <c r="N32" s="371"/>
      <c r="O32" s="371"/>
      <c r="P32" s="371"/>
      <c r="Q32" s="371"/>
      <c r="R32" s="371"/>
      <c r="S32" s="371"/>
      <c r="T32" s="371"/>
      <c r="U32" s="371"/>
      <c r="V32" s="371"/>
      <c r="W32" s="371"/>
      <c r="X32" s="371"/>
      <c r="Y32" s="372"/>
      <c r="Z32" s="312" t="s">
        <v>179</v>
      </c>
      <c r="AA32" s="313"/>
      <c r="AB32" s="313"/>
      <c r="AC32" s="313"/>
      <c r="AD32" s="313"/>
      <c r="AE32" s="313"/>
      <c r="AF32" s="313"/>
      <c r="AG32" s="313"/>
      <c r="AH32" s="313"/>
      <c r="AI32" s="313"/>
      <c r="AJ32" s="313"/>
      <c r="AK32" s="313"/>
      <c r="AL32" s="314"/>
      <c r="AM32" s="539" t="s">
        <v>204</v>
      </c>
      <c r="AN32" s="539"/>
      <c r="AO32" s="539"/>
      <c r="AP32" s="539"/>
      <c r="AQ32" s="540"/>
    </row>
    <row r="33" spans="1:43" s="1" customFormat="1" ht="39" customHeight="1" thickBot="1" x14ac:dyDescent="0.2">
      <c r="A33" s="19"/>
      <c r="B33" s="256" t="s">
        <v>59</v>
      </c>
      <c r="C33" s="257"/>
      <c r="D33" s="257"/>
      <c r="E33" s="257"/>
      <c r="F33" s="257"/>
      <c r="G33" s="257"/>
      <c r="H33" s="257"/>
      <c r="I33" s="257"/>
      <c r="J33" s="258"/>
      <c r="K33" s="99" t="str">
        <f>IF(M33="評価なし","評価なし",IF(M33&gt;=2.5,"A",IF(M33&gt;=1.5,"B", IF(M33&gt;=0.5,"C",IF(M33&lt;0.5,"D","評価なし")))))</f>
        <v>A</v>
      </c>
      <c r="L33" s="53"/>
      <c r="M33" s="70">
        <f>IF(AND(M35="評価なし",M36="評価なし",M40="評価なし",M45="評価なし",M46="評価なし",M47="評価なし"),"評価なし",(N35+N36+N40+N45+N46+N47)/(6-N33))</f>
        <v>2.6666666666666665</v>
      </c>
      <c r="N33" s="71">
        <f>COUNTIF(M35:M36,"評価なし")+COUNTIF(M40,"評価なし")+COUNTIF(M45:M47,"評価なし")</f>
        <v>0</v>
      </c>
      <c r="O33" s="53"/>
      <c r="P33" s="53"/>
      <c r="Q33" s="53"/>
      <c r="R33" s="53"/>
      <c r="S33" s="53"/>
      <c r="T33" s="53"/>
      <c r="U33" s="53"/>
      <c r="V33" s="53"/>
      <c r="W33" s="53"/>
      <c r="X33" s="301"/>
      <c r="Y33" s="302"/>
      <c r="Z33" s="99" t="str">
        <f>IF(AB33="評価なし","評価なし",IF(AB33&gt;=2.5,"A",IF(AB33&gt;=1.5,"B", IF(AB33&gt;=0.5,"C",IF(AB33&lt;0.5,"D","評価なし")))))</f>
        <v>A</v>
      </c>
      <c r="AA33" s="2"/>
      <c r="AB33" s="62">
        <f>IF(AND(AB35="評価なし",AB36="評価なし",AB40="評価なし",AB45="評価なし",AB46="評価なし",AB47="評価なし"),"評価なし",(AC35+AC36+AC40+AC45+AC46+AC47)/(6-AC33))</f>
        <v>2.5</v>
      </c>
      <c r="AC33" s="39">
        <f>COUNTIF(AB35:AB36,"評価なし")+COUNTIF(AB40,"評価なし")+COUNTIF(AB45:AB47,"評価なし")</f>
        <v>0</v>
      </c>
      <c r="AD33" s="2"/>
      <c r="AE33" s="2"/>
      <c r="AF33" s="2"/>
      <c r="AG33" s="2"/>
      <c r="AH33" s="2"/>
      <c r="AI33" s="2"/>
      <c r="AJ33" s="2"/>
      <c r="AK33" s="301"/>
      <c r="AL33" s="302"/>
      <c r="AM33" s="256" t="s">
        <v>19</v>
      </c>
      <c r="AN33" s="257"/>
      <c r="AO33" s="257"/>
      <c r="AP33" s="257"/>
      <c r="AQ33" s="258"/>
    </row>
    <row r="34" spans="1:43" s="1" customFormat="1" ht="35.25" customHeight="1" x14ac:dyDescent="0.15">
      <c r="A34" s="19"/>
      <c r="B34" s="360" t="s">
        <v>20</v>
      </c>
      <c r="C34" s="361"/>
      <c r="D34" s="361"/>
      <c r="E34" s="361"/>
      <c r="F34" s="361"/>
      <c r="G34" s="361"/>
      <c r="H34" s="361"/>
      <c r="I34" s="361"/>
      <c r="J34" s="362"/>
      <c r="K34" s="109" t="str">
        <f>IF(M34="評価なし","評価なし",IF(M34&gt;=2.5,"A",IF(M34&gt;=1.5,"B", IF(M34&gt;=0.5,"C",IF(M34&lt;0.5,"D","評価なし")))))</f>
        <v>A</v>
      </c>
      <c r="L34" s="2"/>
      <c r="M34" s="63">
        <f>IF(AND(M35="評価なし",M36="評価なし"),"評価なし",(N35+N36)/(2-N34))</f>
        <v>3</v>
      </c>
      <c r="N34" s="39">
        <f>COUNTIF(M35:M36,"評価なし")</f>
        <v>0</v>
      </c>
      <c r="O34" s="2"/>
      <c r="P34" s="2"/>
      <c r="Q34" s="2"/>
      <c r="R34" s="2"/>
      <c r="S34" s="2"/>
      <c r="T34" s="2"/>
      <c r="U34" s="2"/>
      <c r="V34" s="2"/>
      <c r="W34" s="2"/>
      <c r="X34" s="431"/>
      <c r="Y34" s="432"/>
      <c r="Z34" s="100" t="str">
        <f>IF(AB34="評価なし","評価なし",IF(AB34&gt;=2.5,"A",IF(AB34&gt;=1.5,"B", IF(AB34&gt;=0.5,"C",IF(AB34&lt;0.5,"D","評価なし")))))</f>
        <v>A</v>
      </c>
      <c r="AA34" s="2"/>
      <c r="AB34" s="13">
        <f>IF(AND(AB35="評価なし",AB36="評価なし"),"評価なし",(AC35+AC36)/(2-AC34))</f>
        <v>3</v>
      </c>
      <c r="AC34" s="39">
        <f>COUNTIF(AB35:AB36,"評価なし")</f>
        <v>0</v>
      </c>
      <c r="AD34" s="2"/>
      <c r="AE34" s="2"/>
      <c r="AF34" s="2"/>
      <c r="AG34" s="2"/>
      <c r="AH34" s="2"/>
      <c r="AI34" s="2"/>
      <c r="AJ34" s="2"/>
      <c r="AK34" s="431"/>
      <c r="AL34" s="432"/>
      <c r="AM34" s="404" t="s">
        <v>20</v>
      </c>
      <c r="AN34" s="361"/>
      <c r="AO34" s="361"/>
      <c r="AP34" s="361"/>
      <c r="AQ34" s="362"/>
    </row>
    <row r="35" spans="1:43" s="1" customFormat="1" ht="120.75" customHeight="1" x14ac:dyDescent="0.15">
      <c r="A35" s="19"/>
      <c r="B35" s="342" t="s">
        <v>71</v>
      </c>
      <c r="C35" s="343"/>
      <c r="D35" s="343"/>
      <c r="E35" s="343"/>
      <c r="F35" s="343"/>
      <c r="G35" s="343"/>
      <c r="H35" s="343"/>
      <c r="I35" s="343"/>
      <c r="J35" s="344"/>
      <c r="K35" s="154" t="s">
        <v>89</v>
      </c>
      <c r="L35" s="40"/>
      <c r="M35" s="139" t="str">
        <f>IF(K35="A","3",IF(K35="B","2", IF(K35="C","1",IF(K35="D","0","評価なし"))))</f>
        <v>3</v>
      </c>
      <c r="N35" s="32" t="str">
        <f>IF(M35="評価なし",0,M35)</f>
        <v>3</v>
      </c>
      <c r="O35" s="40"/>
      <c r="P35" s="40"/>
      <c r="Q35" s="40"/>
      <c r="R35" s="40"/>
      <c r="S35" s="40"/>
      <c r="T35" s="40"/>
      <c r="U35" s="40"/>
      <c r="V35" s="40"/>
      <c r="W35" s="40"/>
      <c r="X35" s="363" t="s">
        <v>154</v>
      </c>
      <c r="Y35" s="364"/>
      <c r="Z35" s="154" t="s">
        <v>89</v>
      </c>
      <c r="AA35" s="44"/>
      <c r="AB35" s="185" t="str">
        <f>IF(Z35="A","3",IF(Z35="B","2", IF(Z35="C","1",IF(Z35="D","0","評価なし"))))</f>
        <v>3</v>
      </c>
      <c r="AC35" s="55" t="str">
        <f>IF(AB35="評価なし",0,AB35)</f>
        <v>3</v>
      </c>
      <c r="AD35" s="44"/>
      <c r="AE35" s="44"/>
      <c r="AF35" s="44"/>
      <c r="AG35" s="44"/>
      <c r="AH35" s="44"/>
      <c r="AI35" s="44"/>
      <c r="AJ35" s="44"/>
      <c r="AK35" s="489" t="s">
        <v>194</v>
      </c>
      <c r="AL35" s="488"/>
      <c r="AM35" s="496" t="s">
        <v>204</v>
      </c>
      <c r="AN35" s="497"/>
      <c r="AO35" s="497"/>
      <c r="AP35" s="497"/>
      <c r="AQ35" s="498"/>
    </row>
    <row r="36" spans="1:43" ht="120.75" customHeight="1" x14ac:dyDescent="0.15">
      <c r="B36" s="348" t="s">
        <v>72</v>
      </c>
      <c r="C36" s="349"/>
      <c r="D36" s="349"/>
      <c r="E36" s="349"/>
      <c r="F36" s="349"/>
      <c r="G36" s="349"/>
      <c r="H36" s="349"/>
      <c r="I36" s="349"/>
      <c r="J36" s="350"/>
      <c r="K36" s="155" t="s">
        <v>89</v>
      </c>
      <c r="L36" s="33"/>
      <c r="M36" s="135" t="str">
        <f>IF(K36="A","3",IF(K36="B","2", IF(K36="C","1",IF(K36="D","0","評価なし"))))</f>
        <v>3</v>
      </c>
      <c r="N36" s="34" t="str">
        <f>IF(M36="評価なし",0,M36)</f>
        <v>3</v>
      </c>
      <c r="O36" s="33"/>
      <c r="P36" s="33"/>
      <c r="Q36" s="33"/>
      <c r="R36" s="33"/>
      <c r="S36" s="33"/>
      <c r="T36" s="33"/>
      <c r="U36" s="33"/>
      <c r="V36" s="33"/>
      <c r="W36" s="33"/>
      <c r="X36" s="365" t="s">
        <v>108</v>
      </c>
      <c r="Y36" s="366"/>
      <c r="Z36" s="155" t="s">
        <v>89</v>
      </c>
      <c r="AA36" s="57"/>
      <c r="AB36" s="186" t="str">
        <f>IF(Z36="A","3",IF(Z36="B","2", IF(Z36="C","1",IF(Z36="D","0","評価なし"))))</f>
        <v>3</v>
      </c>
      <c r="AC36" s="58" t="str">
        <f>IF(AB36="評価なし",0,AB36)</f>
        <v>3</v>
      </c>
      <c r="AD36" s="57"/>
      <c r="AE36" s="57"/>
      <c r="AF36" s="57"/>
      <c r="AG36" s="57"/>
      <c r="AH36" s="57"/>
      <c r="AI36" s="57"/>
      <c r="AJ36" s="57"/>
      <c r="AK36" s="252" t="s">
        <v>158</v>
      </c>
      <c r="AL36" s="253"/>
      <c r="AM36" s="499" t="s">
        <v>204</v>
      </c>
      <c r="AN36" s="500"/>
      <c r="AO36" s="500"/>
      <c r="AP36" s="500"/>
      <c r="AQ36" s="501"/>
    </row>
    <row r="37" spans="1:43" ht="78.75" customHeight="1" x14ac:dyDescent="0.15">
      <c r="B37" s="277" t="s">
        <v>52</v>
      </c>
      <c r="C37" s="278"/>
      <c r="D37" s="278"/>
      <c r="E37" s="278"/>
      <c r="F37" s="278"/>
      <c r="G37" s="278"/>
      <c r="H37" s="278"/>
      <c r="I37" s="278"/>
      <c r="J37" s="279"/>
      <c r="K37" s="325" t="s">
        <v>110</v>
      </c>
      <c r="L37" s="326"/>
      <c r="M37" s="326"/>
      <c r="N37" s="326"/>
      <c r="O37" s="326"/>
      <c r="P37" s="326"/>
      <c r="Q37" s="326"/>
      <c r="R37" s="326"/>
      <c r="S37" s="326"/>
      <c r="T37" s="326"/>
      <c r="U37" s="326"/>
      <c r="V37" s="326"/>
      <c r="W37" s="326"/>
      <c r="X37" s="326"/>
      <c r="Y37" s="327"/>
      <c r="Z37" s="325" t="s">
        <v>195</v>
      </c>
      <c r="AA37" s="326"/>
      <c r="AB37" s="326"/>
      <c r="AC37" s="326"/>
      <c r="AD37" s="326"/>
      <c r="AE37" s="326"/>
      <c r="AF37" s="326"/>
      <c r="AG37" s="326"/>
      <c r="AH37" s="326"/>
      <c r="AI37" s="326"/>
      <c r="AJ37" s="326"/>
      <c r="AK37" s="326"/>
      <c r="AL37" s="327"/>
      <c r="AM37" s="547" t="s">
        <v>204</v>
      </c>
      <c r="AN37" s="547"/>
      <c r="AO37" s="547"/>
      <c r="AP37" s="547"/>
      <c r="AQ37" s="548"/>
    </row>
    <row r="38" spans="1:43" ht="78.75" customHeight="1" thickBot="1" x14ac:dyDescent="0.2">
      <c r="B38" s="397" t="s">
        <v>42</v>
      </c>
      <c r="C38" s="398"/>
      <c r="D38" s="398"/>
      <c r="E38" s="398"/>
      <c r="F38" s="398"/>
      <c r="G38" s="398"/>
      <c r="H38" s="398"/>
      <c r="I38" s="398"/>
      <c r="J38" s="399"/>
      <c r="K38" s="473" t="s">
        <v>111</v>
      </c>
      <c r="L38" s="433"/>
      <c r="M38" s="433"/>
      <c r="N38" s="433"/>
      <c r="O38" s="433"/>
      <c r="P38" s="433"/>
      <c r="Q38" s="433"/>
      <c r="R38" s="433"/>
      <c r="S38" s="433"/>
      <c r="T38" s="433"/>
      <c r="U38" s="433"/>
      <c r="V38" s="433"/>
      <c r="W38" s="433"/>
      <c r="X38" s="433"/>
      <c r="Y38" s="434"/>
      <c r="Z38" s="473" t="s">
        <v>167</v>
      </c>
      <c r="AA38" s="433"/>
      <c r="AB38" s="433"/>
      <c r="AC38" s="433"/>
      <c r="AD38" s="433"/>
      <c r="AE38" s="433"/>
      <c r="AF38" s="433"/>
      <c r="AG38" s="433"/>
      <c r="AH38" s="433"/>
      <c r="AI38" s="433"/>
      <c r="AJ38" s="433"/>
      <c r="AK38" s="433"/>
      <c r="AL38" s="434"/>
      <c r="AM38" s="538" t="s">
        <v>204</v>
      </c>
      <c r="AN38" s="539"/>
      <c r="AO38" s="539"/>
      <c r="AP38" s="539"/>
      <c r="AQ38" s="540"/>
    </row>
    <row r="39" spans="1:43" ht="42.75" customHeight="1" x14ac:dyDescent="0.15">
      <c r="B39" s="367" t="s">
        <v>48</v>
      </c>
      <c r="C39" s="368"/>
      <c r="D39" s="368"/>
      <c r="E39" s="368"/>
      <c r="F39" s="368"/>
      <c r="G39" s="368"/>
      <c r="H39" s="368"/>
      <c r="I39" s="368"/>
      <c r="J39" s="369"/>
      <c r="K39" s="140" t="str">
        <f>IF(M39="評価なし","評価なし",IF(M39&gt;=2.5,"A",IF(M39&gt;=1.5,"B", IF(M39&gt;=0.5,"C",IF(M39&lt;0.5,"D","評価なし")))))</f>
        <v>A</v>
      </c>
      <c r="L39" s="2"/>
      <c r="M39" s="80">
        <f>IF(M40="評価なし","評価なし",N40/(1-N39))</f>
        <v>3</v>
      </c>
      <c r="N39" s="39">
        <f>COUNTIF(M40,"評価なし")</f>
        <v>0</v>
      </c>
      <c r="O39" s="16"/>
      <c r="P39" s="16"/>
      <c r="Q39" s="16"/>
      <c r="R39" s="16"/>
      <c r="S39" s="16"/>
      <c r="T39" s="16"/>
      <c r="U39" s="16"/>
      <c r="V39" s="16"/>
      <c r="W39" s="16"/>
      <c r="X39" s="431"/>
      <c r="Y39" s="432"/>
      <c r="Z39" s="140" t="str">
        <f>IF(AB39="評価なし","評価なし",IF(AB39&gt;=2.5,"A",IF(AB39&gt;=1.5,"B", IF(AB39&gt;=0.5,"C",IF(AB39&lt;0.5,"D","評価なし")))))</f>
        <v>A</v>
      </c>
      <c r="AA39" s="2"/>
      <c r="AB39" s="80">
        <f>IF(AB40="評価なし","評価なし",AC40/(1-AC39))</f>
        <v>3</v>
      </c>
      <c r="AC39" s="39">
        <f>COUNTIF(AB40,"評価なし")</f>
        <v>0</v>
      </c>
      <c r="AD39" s="16"/>
      <c r="AE39" s="16"/>
      <c r="AF39" s="16"/>
      <c r="AG39" s="16"/>
      <c r="AH39" s="16"/>
      <c r="AI39" s="16"/>
      <c r="AJ39" s="16"/>
      <c r="AK39" s="431"/>
      <c r="AL39" s="432"/>
      <c r="AM39" s="315" t="s">
        <v>64</v>
      </c>
      <c r="AN39" s="316"/>
      <c r="AO39" s="316"/>
      <c r="AP39" s="316"/>
      <c r="AQ39" s="317"/>
    </row>
    <row r="40" spans="1:43" ht="108" customHeight="1" x14ac:dyDescent="0.15">
      <c r="B40" s="342" t="s">
        <v>73</v>
      </c>
      <c r="C40" s="343"/>
      <c r="D40" s="343"/>
      <c r="E40" s="343"/>
      <c r="F40" s="343"/>
      <c r="G40" s="343"/>
      <c r="H40" s="343"/>
      <c r="I40" s="343"/>
      <c r="J40" s="344"/>
      <c r="K40" s="177" t="s">
        <v>89</v>
      </c>
      <c r="L40" s="20"/>
      <c r="M40" s="112" t="str">
        <f>IF(K40="A","3",IF(K40="B","2", IF(K40="C","1",IF(K40="D","0","評価なし"))))</f>
        <v>3</v>
      </c>
      <c r="N40" s="21" t="str">
        <f>IF(M40="評価なし",0,M40)</f>
        <v>3</v>
      </c>
      <c r="O40" s="20"/>
      <c r="P40" s="20"/>
      <c r="Q40" s="20"/>
      <c r="R40" s="20"/>
      <c r="S40" s="20"/>
      <c r="T40" s="20"/>
      <c r="U40" s="20"/>
      <c r="V40" s="20"/>
      <c r="W40" s="20"/>
      <c r="X40" s="483" t="s">
        <v>134</v>
      </c>
      <c r="Y40" s="445"/>
      <c r="Z40" s="177" t="s">
        <v>89</v>
      </c>
      <c r="AA40" s="16"/>
      <c r="AB40" s="190" t="str">
        <f>IF(Z40="A","3",IF(Z40="B","2", IF(Z40="C","1",IF(Z40="D","0","評価なし"))))</f>
        <v>3</v>
      </c>
      <c r="AC40" s="22" t="str">
        <f>IF(AB40="評価なし",0,AB40)</f>
        <v>3</v>
      </c>
      <c r="AD40" s="16"/>
      <c r="AE40" s="16"/>
      <c r="AF40" s="16"/>
      <c r="AG40" s="16"/>
      <c r="AH40" s="16"/>
      <c r="AI40" s="16"/>
      <c r="AJ40" s="16"/>
      <c r="AK40" s="491" t="s">
        <v>169</v>
      </c>
      <c r="AL40" s="492"/>
      <c r="AM40" s="558" t="s">
        <v>204</v>
      </c>
      <c r="AN40" s="559"/>
      <c r="AO40" s="559"/>
      <c r="AP40" s="559"/>
      <c r="AQ40" s="560"/>
    </row>
    <row r="41" spans="1:43" ht="108" customHeight="1" x14ac:dyDescent="0.15">
      <c r="B41" s="286" t="s">
        <v>49</v>
      </c>
      <c r="C41" s="287"/>
      <c r="D41" s="287"/>
      <c r="E41" s="287"/>
      <c r="F41" s="287"/>
      <c r="G41" s="287"/>
      <c r="H41" s="287"/>
      <c r="I41" s="287"/>
      <c r="J41" s="288"/>
      <c r="K41" s="182" t="s">
        <v>89</v>
      </c>
      <c r="L41" s="178"/>
      <c r="M41" s="179" t="str">
        <f>IF(K41="A","3",IF(K41="B","2", IF(K41="C","1",IF(K41="D","0","評価なし"))))</f>
        <v>3</v>
      </c>
      <c r="N41" s="183" t="str">
        <f>IF(M41="評価なし",0,M41)</f>
        <v>3</v>
      </c>
      <c r="O41" s="178"/>
      <c r="P41" s="178"/>
      <c r="Q41" s="178"/>
      <c r="R41" s="178"/>
      <c r="S41" s="178"/>
      <c r="T41" s="178"/>
      <c r="U41" s="178"/>
      <c r="V41" s="178"/>
      <c r="W41" s="178"/>
      <c r="X41" s="485" t="s">
        <v>135</v>
      </c>
      <c r="Y41" s="486"/>
      <c r="Z41" s="192" t="s">
        <v>91</v>
      </c>
      <c r="AA41" s="180"/>
      <c r="AB41" s="181" t="str">
        <f>IF(Z41="A","3",IF(Z41="B","2", IF(Z41="C","1",IF(Z41="D","0","評価なし"))))</f>
        <v>2</v>
      </c>
      <c r="AC41" s="184" t="str">
        <f>IF(AB41="評価なし",0,AB41)</f>
        <v>2</v>
      </c>
      <c r="AD41" s="180"/>
      <c r="AE41" s="180"/>
      <c r="AF41" s="180"/>
      <c r="AG41" s="180"/>
      <c r="AH41" s="180"/>
      <c r="AI41" s="180"/>
      <c r="AJ41" s="180"/>
      <c r="AK41" s="490" t="s">
        <v>168</v>
      </c>
      <c r="AL41" s="253"/>
      <c r="AM41" s="561" t="s">
        <v>204</v>
      </c>
      <c r="AN41" s="562"/>
      <c r="AO41" s="562"/>
      <c r="AP41" s="562"/>
      <c r="AQ41" s="563"/>
    </row>
    <row r="42" spans="1:43" ht="90" customHeight="1" x14ac:dyDescent="0.15">
      <c r="B42" s="277" t="s">
        <v>52</v>
      </c>
      <c r="C42" s="278"/>
      <c r="D42" s="278"/>
      <c r="E42" s="278"/>
      <c r="F42" s="278"/>
      <c r="G42" s="278"/>
      <c r="H42" s="278"/>
      <c r="I42" s="278"/>
      <c r="J42" s="279"/>
      <c r="K42" s="309" t="s">
        <v>136</v>
      </c>
      <c r="L42" s="310"/>
      <c r="M42" s="310"/>
      <c r="N42" s="310"/>
      <c r="O42" s="310"/>
      <c r="P42" s="310"/>
      <c r="Q42" s="310"/>
      <c r="R42" s="310"/>
      <c r="S42" s="310"/>
      <c r="T42" s="310"/>
      <c r="U42" s="310"/>
      <c r="V42" s="310"/>
      <c r="W42" s="310"/>
      <c r="X42" s="310"/>
      <c r="Y42" s="311"/>
      <c r="Z42" s="451" t="s">
        <v>181</v>
      </c>
      <c r="AA42" s="452"/>
      <c r="AB42" s="452"/>
      <c r="AC42" s="452"/>
      <c r="AD42" s="452"/>
      <c r="AE42" s="452"/>
      <c r="AF42" s="452"/>
      <c r="AG42" s="452"/>
      <c r="AH42" s="452"/>
      <c r="AI42" s="452"/>
      <c r="AJ42" s="452"/>
      <c r="AK42" s="452"/>
      <c r="AL42" s="453"/>
      <c r="AM42" s="547" t="s">
        <v>204</v>
      </c>
      <c r="AN42" s="547"/>
      <c r="AO42" s="547"/>
      <c r="AP42" s="547"/>
      <c r="AQ42" s="548"/>
    </row>
    <row r="43" spans="1:43" ht="90" customHeight="1" thickBot="1" x14ac:dyDescent="0.2">
      <c r="B43" s="280" t="s">
        <v>42</v>
      </c>
      <c r="C43" s="281"/>
      <c r="D43" s="281"/>
      <c r="E43" s="281"/>
      <c r="F43" s="281"/>
      <c r="G43" s="281"/>
      <c r="H43" s="281"/>
      <c r="I43" s="281"/>
      <c r="J43" s="282"/>
      <c r="K43" s="312" t="s">
        <v>137</v>
      </c>
      <c r="L43" s="313"/>
      <c r="M43" s="313"/>
      <c r="N43" s="313"/>
      <c r="O43" s="313"/>
      <c r="P43" s="313"/>
      <c r="Q43" s="313"/>
      <c r="R43" s="313"/>
      <c r="S43" s="313"/>
      <c r="T43" s="313"/>
      <c r="U43" s="313"/>
      <c r="V43" s="313"/>
      <c r="W43" s="313"/>
      <c r="X43" s="313"/>
      <c r="Y43" s="314"/>
      <c r="Z43" s="312" t="s">
        <v>176</v>
      </c>
      <c r="AA43" s="313"/>
      <c r="AB43" s="313"/>
      <c r="AC43" s="313"/>
      <c r="AD43" s="313"/>
      <c r="AE43" s="313"/>
      <c r="AF43" s="313"/>
      <c r="AG43" s="313"/>
      <c r="AH43" s="313"/>
      <c r="AI43" s="313"/>
      <c r="AJ43" s="313"/>
      <c r="AK43" s="313"/>
      <c r="AL43" s="314"/>
      <c r="AM43" s="539" t="s">
        <v>204</v>
      </c>
      <c r="AN43" s="539"/>
      <c r="AO43" s="539"/>
      <c r="AP43" s="539"/>
      <c r="AQ43" s="540"/>
    </row>
    <row r="44" spans="1:43" ht="34.5" customHeight="1" x14ac:dyDescent="0.15">
      <c r="B44" s="315" t="s">
        <v>58</v>
      </c>
      <c r="C44" s="316"/>
      <c r="D44" s="316"/>
      <c r="E44" s="316"/>
      <c r="F44" s="316"/>
      <c r="G44" s="316"/>
      <c r="H44" s="316"/>
      <c r="I44" s="316"/>
      <c r="J44" s="317"/>
      <c r="K44" s="100" t="str">
        <f>IF(M44="評価なし","評価なし",IF(M44&gt;=2.5,"A",IF(M44&gt;=1.5,"B", IF(M44&gt;=0.5,"C",IF(M44&lt;0.5,"D","評価なし")))))</f>
        <v>B</v>
      </c>
      <c r="L44" s="16"/>
      <c r="M44" s="30">
        <f>IF(AND(M45="評価なし",M46="評価なし",M47="評価なし"),"評価なし",(N45+N46+N47)/(3-N44))</f>
        <v>2.3333333333333335</v>
      </c>
      <c r="N44" s="39">
        <f>COUNTIF(M45:M47,"評価なし")</f>
        <v>0</v>
      </c>
      <c r="O44" s="16"/>
      <c r="P44" s="16"/>
      <c r="Q44" s="16"/>
      <c r="R44" s="16"/>
      <c r="S44" s="16"/>
      <c r="T44" s="16"/>
      <c r="U44" s="16"/>
      <c r="V44" s="16"/>
      <c r="W44" s="16"/>
      <c r="X44" s="301"/>
      <c r="Y44" s="302"/>
      <c r="Z44" s="100" t="str">
        <f>IF(AB44="評価なし","評価なし",IF(AB44&gt;=2.5,"A",IF(AB44&gt;=1.5,"B", IF(AB44&gt;=0.5,"C",IF(AB44&lt;0.5,"D","評価なし")))))</f>
        <v>B</v>
      </c>
      <c r="AA44" s="16"/>
      <c r="AB44" s="30">
        <f>IF(AND(AB45="評価なし",AB46="評価なし",AB47="評価なし"),"評価なし",(AC45+AC46+AC47)/(3-AC44))</f>
        <v>2</v>
      </c>
      <c r="AC44" s="39">
        <f>COUNTIF(AB45:AB47,"評価なし")</f>
        <v>0</v>
      </c>
      <c r="AD44" s="16"/>
      <c r="AE44" s="16"/>
      <c r="AF44" s="16"/>
      <c r="AG44" s="16"/>
      <c r="AH44" s="16"/>
      <c r="AI44" s="16"/>
      <c r="AJ44" s="16"/>
      <c r="AK44" s="301"/>
      <c r="AL44" s="302"/>
      <c r="AM44" s="315" t="s">
        <v>60</v>
      </c>
      <c r="AN44" s="316"/>
      <c r="AO44" s="316"/>
      <c r="AP44" s="316"/>
      <c r="AQ44" s="317"/>
    </row>
    <row r="45" spans="1:43" ht="137.25" customHeight="1" x14ac:dyDescent="0.15">
      <c r="B45" s="357" t="s">
        <v>74</v>
      </c>
      <c r="C45" s="358"/>
      <c r="D45" s="358"/>
      <c r="E45" s="358"/>
      <c r="F45" s="358"/>
      <c r="G45" s="358"/>
      <c r="H45" s="358"/>
      <c r="I45" s="358"/>
      <c r="J45" s="359"/>
      <c r="K45" s="104" t="s">
        <v>93</v>
      </c>
      <c r="L45" s="31"/>
      <c r="M45" s="36" t="str">
        <f>IF(K45="A","3",IF(K45="B","2", IF(K45="C","1",IF(K45="D","0","評価なし"))))</f>
        <v>1</v>
      </c>
      <c r="N45" s="35" t="str">
        <f>IF(M45="評価なし",0,M45)</f>
        <v>1</v>
      </c>
      <c r="O45" s="31"/>
      <c r="P45" s="31"/>
      <c r="Q45" s="31"/>
      <c r="R45" s="31"/>
      <c r="S45" s="31"/>
      <c r="T45" s="31"/>
      <c r="U45" s="31"/>
      <c r="V45" s="31"/>
      <c r="W45" s="31"/>
      <c r="X45" s="474" t="s">
        <v>198</v>
      </c>
      <c r="Y45" s="475"/>
      <c r="Z45" s="104" t="s">
        <v>186</v>
      </c>
      <c r="AA45" s="107"/>
      <c r="AB45" s="45" t="str">
        <f>IF(Z45="A","3",IF(Z45="B","2", IF(Z45="C","1",IF(Z45="D","0","評価なし"))))</f>
        <v>0</v>
      </c>
      <c r="AC45" s="46" t="str">
        <f>IF(AB45="評価なし",0,AB45)</f>
        <v>0</v>
      </c>
      <c r="AD45" s="107"/>
      <c r="AE45" s="107"/>
      <c r="AF45" s="107"/>
      <c r="AG45" s="107"/>
      <c r="AH45" s="107"/>
      <c r="AI45" s="107"/>
      <c r="AJ45" s="107"/>
      <c r="AK45" s="476" t="s">
        <v>196</v>
      </c>
      <c r="AL45" s="477"/>
      <c r="AM45" s="496" t="s">
        <v>204</v>
      </c>
      <c r="AN45" s="497"/>
      <c r="AO45" s="497"/>
      <c r="AP45" s="497"/>
      <c r="AQ45" s="498"/>
    </row>
    <row r="46" spans="1:43" s="1" customFormat="1" ht="99.75" customHeight="1" x14ac:dyDescent="0.15">
      <c r="A46" s="19"/>
      <c r="B46" s="292" t="s">
        <v>61</v>
      </c>
      <c r="C46" s="293"/>
      <c r="D46" s="293"/>
      <c r="E46" s="293"/>
      <c r="F46" s="293"/>
      <c r="G46" s="293"/>
      <c r="H46" s="293"/>
      <c r="I46" s="293"/>
      <c r="J46" s="294"/>
      <c r="K46" s="101" t="s">
        <v>89</v>
      </c>
      <c r="L46" s="41"/>
      <c r="M46" s="37" t="str">
        <f>IF(K46="A","3",IF(K46="B","2", IF(K46="C","1",IF(K46="D","0","評価なし"))))</f>
        <v>3</v>
      </c>
      <c r="N46" s="38" t="str">
        <f>IF(M46="評価なし",0,M46)</f>
        <v>3</v>
      </c>
      <c r="O46" s="41"/>
      <c r="P46" s="41"/>
      <c r="Q46" s="41"/>
      <c r="R46" s="41"/>
      <c r="S46" s="41"/>
      <c r="T46" s="41"/>
      <c r="U46" s="41"/>
      <c r="V46" s="41"/>
      <c r="W46" s="41"/>
      <c r="X46" s="320" t="s">
        <v>148</v>
      </c>
      <c r="Y46" s="321"/>
      <c r="Z46" s="101" t="s">
        <v>89</v>
      </c>
      <c r="AA46" s="47"/>
      <c r="AB46" s="48" t="str">
        <f>IF(Z46="A","3",IF(Z46="B","2", IF(Z46="C","1",IF(Z46="D","0","評価なし"))))</f>
        <v>3</v>
      </c>
      <c r="AC46" s="49" t="str">
        <f>IF(AB46="評価なし",0,AB46)</f>
        <v>3</v>
      </c>
      <c r="AD46" s="47"/>
      <c r="AE46" s="47"/>
      <c r="AF46" s="47"/>
      <c r="AG46" s="47"/>
      <c r="AH46" s="47"/>
      <c r="AI46" s="47"/>
      <c r="AJ46" s="47"/>
      <c r="AK46" s="330" t="s">
        <v>158</v>
      </c>
      <c r="AL46" s="331"/>
      <c r="AM46" s="499" t="s">
        <v>204</v>
      </c>
      <c r="AN46" s="500"/>
      <c r="AO46" s="500"/>
      <c r="AP46" s="500"/>
      <c r="AQ46" s="501"/>
    </row>
    <row r="47" spans="1:43" s="1" customFormat="1" ht="99.75" customHeight="1" x14ac:dyDescent="0.15">
      <c r="A47" s="19"/>
      <c r="B47" s="298" t="s">
        <v>62</v>
      </c>
      <c r="C47" s="299"/>
      <c r="D47" s="299"/>
      <c r="E47" s="299"/>
      <c r="F47" s="299"/>
      <c r="G47" s="299"/>
      <c r="H47" s="299"/>
      <c r="I47" s="299"/>
      <c r="J47" s="300"/>
      <c r="K47" s="102" t="s">
        <v>89</v>
      </c>
      <c r="L47" s="79"/>
      <c r="M47" s="43" t="str">
        <f>IF(K47="A","3",IF(K47="B","2", IF(K47="C","1",IF(K47="D","0","評価なし"))))</f>
        <v>3</v>
      </c>
      <c r="N47" s="141" t="str">
        <f>IF(M47="評価なし",0,M47)</f>
        <v>3</v>
      </c>
      <c r="O47" s="79"/>
      <c r="P47" s="79"/>
      <c r="Q47" s="79"/>
      <c r="R47" s="79"/>
      <c r="S47" s="79"/>
      <c r="T47" s="79"/>
      <c r="U47" s="79"/>
      <c r="V47" s="79"/>
      <c r="W47" s="79"/>
      <c r="X47" s="254" t="s">
        <v>109</v>
      </c>
      <c r="Y47" s="255"/>
      <c r="Z47" s="102" t="s">
        <v>89</v>
      </c>
      <c r="AA47" s="142"/>
      <c r="AB47" s="50" t="str">
        <f>IF(Z47="A","3",IF(Z47="B","2", IF(Z47="C","1",IF(Z47="D","0","評価なし"))))</f>
        <v>3</v>
      </c>
      <c r="AC47" s="143" t="str">
        <f>IF(AB47="評価なし",0,AB47)</f>
        <v>3</v>
      </c>
      <c r="AD47" s="142"/>
      <c r="AE47" s="142"/>
      <c r="AF47" s="142"/>
      <c r="AG47" s="142"/>
      <c r="AH47" s="142"/>
      <c r="AI47" s="142"/>
      <c r="AJ47" s="142"/>
      <c r="AK47" s="307" t="s">
        <v>170</v>
      </c>
      <c r="AL47" s="308"/>
      <c r="AM47" s="502" t="s">
        <v>204</v>
      </c>
      <c r="AN47" s="503"/>
      <c r="AO47" s="503"/>
      <c r="AP47" s="503"/>
      <c r="AQ47" s="504"/>
    </row>
    <row r="48" spans="1:43" ht="87" customHeight="1" x14ac:dyDescent="0.15">
      <c r="B48" s="277" t="s">
        <v>52</v>
      </c>
      <c r="C48" s="278"/>
      <c r="D48" s="278"/>
      <c r="E48" s="278"/>
      <c r="F48" s="278"/>
      <c r="G48" s="278"/>
      <c r="H48" s="278"/>
      <c r="I48" s="278"/>
      <c r="J48" s="279"/>
      <c r="K48" s="309" t="s">
        <v>197</v>
      </c>
      <c r="L48" s="310"/>
      <c r="M48" s="310"/>
      <c r="N48" s="310"/>
      <c r="O48" s="310"/>
      <c r="P48" s="310"/>
      <c r="Q48" s="310"/>
      <c r="R48" s="310"/>
      <c r="S48" s="310"/>
      <c r="T48" s="310"/>
      <c r="U48" s="310"/>
      <c r="V48" s="310"/>
      <c r="W48" s="310"/>
      <c r="X48" s="310"/>
      <c r="Y48" s="311"/>
      <c r="Z48" s="309" t="s">
        <v>177</v>
      </c>
      <c r="AA48" s="310"/>
      <c r="AB48" s="310"/>
      <c r="AC48" s="310"/>
      <c r="AD48" s="310"/>
      <c r="AE48" s="310"/>
      <c r="AF48" s="310"/>
      <c r="AG48" s="310"/>
      <c r="AH48" s="310"/>
      <c r="AI48" s="310"/>
      <c r="AJ48" s="310"/>
      <c r="AK48" s="310"/>
      <c r="AL48" s="311"/>
      <c r="AM48" s="547" t="s">
        <v>204</v>
      </c>
      <c r="AN48" s="547"/>
      <c r="AO48" s="547"/>
      <c r="AP48" s="547"/>
      <c r="AQ48" s="548"/>
    </row>
    <row r="49" spans="1:43" ht="87" customHeight="1" thickBot="1" x14ac:dyDescent="0.2">
      <c r="B49" s="280" t="s">
        <v>42</v>
      </c>
      <c r="C49" s="281"/>
      <c r="D49" s="281"/>
      <c r="E49" s="281"/>
      <c r="F49" s="281"/>
      <c r="G49" s="281"/>
      <c r="H49" s="281"/>
      <c r="I49" s="281"/>
      <c r="J49" s="282"/>
      <c r="K49" s="312" t="s">
        <v>132</v>
      </c>
      <c r="L49" s="313"/>
      <c r="M49" s="313"/>
      <c r="N49" s="313"/>
      <c r="O49" s="313"/>
      <c r="P49" s="313"/>
      <c r="Q49" s="313"/>
      <c r="R49" s="313"/>
      <c r="S49" s="313"/>
      <c r="T49" s="313"/>
      <c r="U49" s="313"/>
      <c r="V49" s="313"/>
      <c r="W49" s="313"/>
      <c r="X49" s="313"/>
      <c r="Y49" s="314"/>
      <c r="Z49" s="312" t="s">
        <v>178</v>
      </c>
      <c r="AA49" s="313"/>
      <c r="AB49" s="313"/>
      <c r="AC49" s="313"/>
      <c r="AD49" s="313"/>
      <c r="AE49" s="313"/>
      <c r="AF49" s="313"/>
      <c r="AG49" s="313"/>
      <c r="AH49" s="313"/>
      <c r="AI49" s="313"/>
      <c r="AJ49" s="313"/>
      <c r="AK49" s="313"/>
      <c r="AL49" s="314"/>
      <c r="AM49" s="539" t="s">
        <v>204</v>
      </c>
      <c r="AN49" s="539"/>
      <c r="AO49" s="539"/>
      <c r="AP49" s="539"/>
      <c r="AQ49" s="540"/>
    </row>
    <row r="50" spans="1:43" s="17" customFormat="1" ht="44.25" customHeight="1" thickBot="1" x14ac:dyDescent="0.2">
      <c r="B50" s="373" t="s">
        <v>12</v>
      </c>
      <c r="C50" s="374"/>
      <c r="D50" s="374"/>
      <c r="E50" s="374"/>
      <c r="F50" s="374"/>
      <c r="G50" s="374"/>
      <c r="H50" s="374"/>
      <c r="I50" s="374"/>
      <c r="J50" s="375"/>
      <c r="K50" s="96" t="str">
        <f>IF(M50="評価なし","評価なし",IF(M50&gt;=2.5,"A",IF(M50&gt;=1.5,"B", IF(M50&gt;=0.5,"C",IF(M50&lt;0.5,"D","評価なし")))))</f>
        <v>A</v>
      </c>
      <c r="M50" s="52">
        <f>IF(AND(M52="評価なし",M53="評価なし",M54="評価なし",M55="評価なし",M59="評価なし",M60="評価なし",M61="評価なし",M62="評価なし",M63="評価なし",M64="評価なし",M65="評価なし"),"評価なし",(N52+N53+N54+N55+N59+N60+N61+N62+N63+N64+N65)/(11-N50))</f>
        <v>3</v>
      </c>
      <c r="N50" s="17">
        <f>COUNTIF(M52:M55,"評価なし")+COUNTIF(M59:M65,"評価なし")</f>
        <v>1</v>
      </c>
      <c r="X50" s="303"/>
      <c r="Y50" s="304"/>
      <c r="Z50" s="105" t="str">
        <f>IF(AB50="評価なし","評価なし",IF(AB50&gt;=2.5,"A",IF(AB50&gt;=1.5,"B", IF(AB50&gt;=0.5,"C",IF(AB50&lt;0.5,"D","評価なし")))))</f>
        <v>A</v>
      </c>
      <c r="AB50" s="52">
        <f>IF(AND(AB52="評価なし",AB53="評価なし",AB54="評価なし",AB55="評価なし",AB59="評価なし",AB60="評価なし",AB61="評価なし",AB62="評価なし",AB63="評価なし",AB64="評価なし",AB65="評価なし"),"評価なし",(AC52+AC53+AC54+AC55+AC59+AC60+AC61+AC62+AC63+AC64+AC65)/(11-AC50))</f>
        <v>2.9</v>
      </c>
      <c r="AC50" s="17">
        <f>COUNTIF(AB52:AB55,"評価なし")+COUNTIF(AB59:AB65,"評価なし")</f>
        <v>1</v>
      </c>
      <c r="AK50" s="303"/>
      <c r="AL50" s="304"/>
      <c r="AM50" s="256" t="s">
        <v>12</v>
      </c>
      <c r="AN50" s="257"/>
      <c r="AO50" s="257"/>
      <c r="AP50" s="257"/>
      <c r="AQ50" s="258"/>
    </row>
    <row r="51" spans="1:43" s="1" customFormat="1" ht="33.75" customHeight="1" x14ac:dyDescent="0.15">
      <c r="B51" s="376" t="s">
        <v>54</v>
      </c>
      <c r="C51" s="377"/>
      <c r="D51" s="377"/>
      <c r="E51" s="377"/>
      <c r="F51" s="377"/>
      <c r="G51" s="377"/>
      <c r="H51" s="377"/>
      <c r="I51" s="377"/>
      <c r="J51" s="378"/>
      <c r="K51" s="98" t="str">
        <f>IF(M51="評価なし","評価なし",IF(M51&gt;=2.5,"A",IF(M51&gt;=1.5,"B", IF(M51&gt;=0.5,"C",IF(M51&lt;0.5,"D","評価なし")))))</f>
        <v>A</v>
      </c>
      <c r="L51" s="2"/>
      <c r="M51" s="11">
        <f>IF(AND(M52="評価なし",M53="評価なし",M54="評価なし",M55="評価なし"),"評価なし",(N52+N53+N54+N55)/(4-N51))</f>
        <v>3</v>
      </c>
      <c r="N51" s="2">
        <f>COUNTIF(M52:M55,"評価なし")</f>
        <v>0</v>
      </c>
      <c r="O51" s="2"/>
      <c r="P51" s="2"/>
      <c r="Q51" s="2"/>
      <c r="R51" s="2"/>
      <c r="S51" s="2"/>
      <c r="T51" s="2"/>
      <c r="U51" s="2"/>
      <c r="V51" s="2"/>
      <c r="W51" s="2"/>
      <c r="X51" s="305"/>
      <c r="Y51" s="306"/>
      <c r="Z51" s="106" t="str">
        <f>IF(AB51="評価なし","評価なし",IF(AB51&gt;=2.5,"A",IF(AB51&gt;=1.5,"B", IF(AB51&gt;=0.5,"C",IF(AB51&lt;0.5,"D","評価なし")))))</f>
        <v>A</v>
      </c>
      <c r="AA51" s="2"/>
      <c r="AB51" s="11">
        <f>IF(AND(AB52="評価なし",AB53="評価なし",AB54="評価なし",AB55="評価なし"),"評価なし",(AC52+AC53+AC54+AC55)/(4-AC51))</f>
        <v>2.75</v>
      </c>
      <c r="AC51" s="2">
        <f>COUNTIF(AB52:AB55,"評価なし")</f>
        <v>0</v>
      </c>
      <c r="AD51" s="2"/>
      <c r="AE51" s="2"/>
      <c r="AF51" s="2"/>
      <c r="AG51" s="2"/>
      <c r="AH51" s="2"/>
      <c r="AI51" s="2"/>
      <c r="AJ51" s="2"/>
      <c r="AK51" s="305"/>
      <c r="AL51" s="306"/>
      <c r="AM51" s="259" t="s">
        <v>21</v>
      </c>
      <c r="AN51" s="260"/>
      <c r="AO51" s="260"/>
      <c r="AP51" s="260"/>
      <c r="AQ51" s="261"/>
    </row>
    <row r="52" spans="1:43" s="1" customFormat="1" ht="85.5" customHeight="1" x14ac:dyDescent="0.15">
      <c r="B52" s="357" t="s">
        <v>57</v>
      </c>
      <c r="C52" s="358"/>
      <c r="D52" s="358"/>
      <c r="E52" s="358"/>
      <c r="F52" s="358"/>
      <c r="G52" s="358"/>
      <c r="H52" s="358"/>
      <c r="I52" s="358"/>
      <c r="J52" s="359"/>
      <c r="K52" s="104" t="s">
        <v>89</v>
      </c>
      <c r="L52" s="44"/>
      <c r="M52" s="185" t="str">
        <f>IF(K52="A","3",IF(K52="B","2", IF(K52="C","1",IF(K52="D","0","評価なし"))))</f>
        <v>3</v>
      </c>
      <c r="N52" s="156" t="str">
        <f>IF(M52="評価なし",0,M52)</f>
        <v>3</v>
      </c>
      <c r="O52" s="44"/>
      <c r="P52" s="44"/>
      <c r="Q52" s="44"/>
      <c r="R52" s="44"/>
      <c r="S52" s="44"/>
      <c r="T52" s="44"/>
      <c r="U52" s="44"/>
      <c r="V52" s="44"/>
      <c r="W52" s="44"/>
      <c r="X52" s="318" t="s">
        <v>124</v>
      </c>
      <c r="Y52" s="319"/>
      <c r="Z52" s="104" t="s">
        <v>89</v>
      </c>
      <c r="AA52" s="44"/>
      <c r="AB52" s="185" t="str">
        <f>IF(Z52="A","3",IF(Z52="B","2", IF(Z52="C","1",IF(Z52="D","0","評価なし"))))</f>
        <v>3</v>
      </c>
      <c r="AC52" s="156" t="str">
        <f>IF(AB52="評価なし",0,AB52)</f>
        <v>3</v>
      </c>
      <c r="AD52" s="44"/>
      <c r="AE52" s="44"/>
      <c r="AF52" s="44"/>
      <c r="AG52" s="44"/>
      <c r="AH52" s="44"/>
      <c r="AI52" s="44"/>
      <c r="AJ52" s="44"/>
      <c r="AK52" s="489" t="s">
        <v>159</v>
      </c>
      <c r="AL52" s="488"/>
      <c r="AM52" s="496" t="s">
        <v>204</v>
      </c>
      <c r="AN52" s="497"/>
      <c r="AO52" s="497"/>
      <c r="AP52" s="497"/>
      <c r="AQ52" s="498"/>
    </row>
    <row r="53" spans="1:43" s="1" customFormat="1" ht="85.5" customHeight="1" x14ac:dyDescent="0.15">
      <c r="A53" s="2"/>
      <c r="B53" s="292" t="s">
        <v>55</v>
      </c>
      <c r="C53" s="293"/>
      <c r="D53" s="293"/>
      <c r="E53" s="293"/>
      <c r="F53" s="293"/>
      <c r="G53" s="293"/>
      <c r="H53" s="293"/>
      <c r="I53" s="293"/>
      <c r="J53" s="294"/>
      <c r="K53" s="101" t="s">
        <v>89</v>
      </c>
      <c r="L53" s="47"/>
      <c r="M53" s="186" t="str">
        <f>IF(K53="A","3",IF(K53="B","2", IF(K53="C","1",IF(K53="D","0","評価なし"))))</f>
        <v>3</v>
      </c>
      <c r="N53" s="157" t="str">
        <f>IF(M53="評価なし",0,M53)</f>
        <v>3</v>
      </c>
      <c r="O53" s="47"/>
      <c r="P53" s="47"/>
      <c r="Q53" s="47"/>
      <c r="R53" s="47"/>
      <c r="S53" s="47"/>
      <c r="T53" s="47"/>
      <c r="U53" s="47"/>
      <c r="V53" s="47"/>
      <c r="W53" s="47"/>
      <c r="X53" s="478" t="s">
        <v>123</v>
      </c>
      <c r="Y53" s="479"/>
      <c r="Z53" s="101" t="s">
        <v>91</v>
      </c>
      <c r="AA53" s="47"/>
      <c r="AB53" s="186" t="str">
        <f>IF(Z53="A","3",IF(Z53="B","2", IF(Z53="C","1",IF(Z53="D","0","評価なし"))))</f>
        <v>2</v>
      </c>
      <c r="AC53" s="157" t="str">
        <f t="shared" ref="AC53:AC55" si="1">IF(AB53="評価なし",0,AB53)</f>
        <v>2</v>
      </c>
      <c r="AD53" s="47"/>
      <c r="AE53" s="47"/>
      <c r="AF53" s="47"/>
      <c r="AG53" s="47"/>
      <c r="AH53" s="47"/>
      <c r="AI53" s="47"/>
      <c r="AJ53" s="47"/>
      <c r="AK53" s="320" t="s">
        <v>161</v>
      </c>
      <c r="AL53" s="321"/>
      <c r="AM53" s="499" t="s">
        <v>204</v>
      </c>
      <c r="AN53" s="500"/>
      <c r="AO53" s="500"/>
      <c r="AP53" s="500"/>
      <c r="AQ53" s="501"/>
    </row>
    <row r="54" spans="1:43" s="1" customFormat="1" ht="85.5" customHeight="1" x14ac:dyDescent="0.15">
      <c r="A54" s="2"/>
      <c r="B54" s="292" t="s">
        <v>63</v>
      </c>
      <c r="C54" s="293"/>
      <c r="D54" s="293"/>
      <c r="E54" s="293"/>
      <c r="F54" s="293"/>
      <c r="G54" s="293"/>
      <c r="H54" s="293"/>
      <c r="I54" s="293"/>
      <c r="J54" s="294"/>
      <c r="K54" s="101" t="s">
        <v>89</v>
      </c>
      <c r="L54" s="47"/>
      <c r="M54" s="186" t="str">
        <f>IF(K54="A","3",IF(K54="B","2", IF(K54="C","1",IF(K54="D","0","評価なし"))))</f>
        <v>3</v>
      </c>
      <c r="N54" s="157" t="str">
        <f>IF(M54="評価なし",0,M54)</f>
        <v>3</v>
      </c>
      <c r="O54" s="47"/>
      <c r="P54" s="47"/>
      <c r="Q54" s="47"/>
      <c r="R54" s="47"/>
      <c r="S54" s="47"/>
      <c r="T54" s="47"/>
      <c r="U54" s="47"/>
      <c r="V54" s="47"/>
      <c r="W54" s="47"/>
      <c r="X54" s="330" t="s">
        <v>125</v>
      </c>
      <c r="Y54" s="331"/>
      <c r="Z54" s="101" t="s">
        <v>89</v>
      </c>
      <c r="AA54" s="47"/>
      <c r="AB54" s="186" t="str">
        <f>IF(Z54="A","3",IF(Z54="B","2", IF(Z54="C","1",IF(Z54="D","0","評価なし"))))</f>
        <v>3</v>
      </c>
      <c r="AC54" s="157" t="str">
        <f t="shared" si="1"/>
        <v>3</v>
      </c>
      <c r="AD54" s="47"/>
      <c r="AE54" s="47"/>
      <c r="AF54" s="47"/>
      <c r="AG54" s="47"/>
      <c r="AH54" s="47"/>
      <c r="AI54" s="47"/>
      <c r="AJ54" s="47"/>
      <c r="AK54" s="320" t="s">
        <v>158</v>
      </c>
      <c r="AL54" s="321"/>
      <c r="AM54" s="499" t="s">
        <v>204</v>
      </c>
      <c r="AN54" s="500"/>
      <c r="AO54" s="500"/>
      <c r="AP54" s="500"/>
      <c r="AQ54" s="501"/>
    </row>
    <row r="55" spans="1:43" s="1" customFormat="1" ht="85.5" customHeight="1" x14ac:dyDescent="0.15">
      <c r="A55" s="2"/>
      <c r="B55" s="298" t="s">
        <v>56</v>
      </c>
      <c r="C55" s="299"/>
      <c r="D55" s="299"/>
      <c r="E55" s="299"/>
      <c r="F55" s="299"/>
      <c r="G55" s="299"/>
      <c r="H55" s="299"/>
      <c r="I55" s="299"/>
      <c r="J55" s="300"/>
      <c r="K55" s="102" t="s">
        <v>89</v>
      </c>
      <c r="L55" s="142"/>
      <c r="M55" s="187" t="str">
        <f>IF(K55="A","3",IF(K55="B","2", IF(K55="C","1",IF(K55="D","0","評価なし"))))</f>
        <v>3</v>
      </c>
      <c r="N55" s="158" t="str">
        <f>IF(M55="評価なし",0,M55)</f>
        <v>3</v>
      </c>
      <c r="O55" s="142"/>
      <c r="P55" s="142"/>
      <c r="Q55" s="142"/>
      <c r="R55" s="142"/>
      <c r="S55" s="142"/>
      <c r="T55" s="142"/>
      <c r="U55" s="142"/>
      <c r="V55" s="142"/>
      <c r="W55" s="142"/>
      <c r="X55" s="252" t="s">
        <v>133</v>
      </c>
      <c r="Y55" s="253"/>
      <c r="Z55" s="102" t="s">
        <v>89</v>
      </c>
      <c r="AA55" s="142"/>
      <c r="AB55" s="187" t="str">
        <f>IF(Z55="A","3",IF(Z55="B","2", IF(Z55="C","1",IF(Z55="D","0","評価なし"))))</f>
        <v>3</v>
      </c>
      <c r="AC55" s="158" t="str">
        <f t="shared" si="1"/>
        <v>3</v>
      </c>
      <c r="AD55" s="142"/>
      <c r="AE55" s="142"/>
      <c r="AF55" s="142"/>
      <c r="AG55" s="142"/>
      <c r="AH55" s="142"/>
      <c r="AI55" s="142"/>
      <c r="AJ55" s="142"/>
      <c r="AK55" s="254" t="s">
        <v>160</v>
      </c>
      <c r="AL55" s="255"/>
      <c r="AM55" s="502" t="s">
        <v>204</v>
      </c>
      <c r="AN55" s="503"/>
      <c r="AO55" s="503"/>
      <c r="AP55" s="503"/>
      <c r="AQ55" s="504"/>
    </row>
    <row r="56" spans="1:43" ht="85.5" customHeight="1" x14ac:dyDescent="0.15">
      <c r="B56" s="277" t="s">
        <v>52</v>
      </c>
      <c r="C56" s="278"/>
      <c r="D56" s="278"/>
      <c r="E56" s="278"/>
      <c r="F56" s="278"/>
      <c r="G56" s="278"/>
      <c r="H56" s="278"/>
      <c r="I56" s="278"/>
      <c r="J56" s="279"/>
      <c r="K56" s="325" t="s">
        <v>150</v>
      </c>
      <c r="L56" s="326"/>
      <c r="M56" s="326"/>
      <c r="N56" s="326"/>
      <c r="O56" s="326"/>
      <c r="P56" s="326"/>
      <c r="Q56" s="326"/>
      <c r="R56" s="326"/>
      <c r="S56" s="326"/>
      <c r="T56" s="326"/>
      <c r="U56" s="326"/>
      <c r="V56" s="326"/>
      <c r="W56" s="326"/>
      <c r="X56" s="326"/>
      <c r="Y56" s="327"/>
      <c r="Z56" s="309" t="s">
        <v>163</v>
      </c>
      <c r="AA56" s="310"/>
      <c r="AB56" s="310"/>
      <c r="AC56" s="310"/>
      <c r="AD56" s="310"/>
      <c r="AE56" s="310"/>
      <c r="AF56" s="310"/>
      <c r="AG56" s="310"/>
      <c r="AH56" s="310"/>
      <c r="AI56" s="310"/>
      <c r="AJ56" s="310"/>
      <c r="AK56" s="310"/>
      <c r="AL56" s="311"/>
      <c r="AM56" s="547" t="s">
        <v>204</v>
      </c>
      <c r="AN56" s="547"/>
      <c r="AO56" s="547"/>
      <c r="AP56" s="547"/>
      <c r="AQ56" s="548"/>
    </row>
    <row r="57" spans="1:43" ht="85.5" customHeight="1" thickBot="1" x14ac:dyDescent="0.2">
      <c r="B57" s="280" t="s">
        <v>42</v>
      </c>
      <c r="C57" s="281"/>
      <c r="D57" s="281"/>
      <c r="E57" s="281"/>
      <c r="F57" s="281"/>
      <c r="G57" s="281"/>
      <c r="H57" s="281"/>
      <c r="I57" s="281"/>
      <c r="J57" s="282"/>
      <c r="K57" s="370" t="s">
        <v>149</v>
      </c>
      <c r="L57" s="371"/>
      <c r="M57" s="371"/>
      <c r="N57" s="371"/>
      <c r="O57" s="371"/>
      <c r="P57" s="371"/>
      <c r="Q57" s="371"/>
      <c r="R57" s="371"/>
      <c r="S57" s="371"/>
      <c r="T57" s="371"/>
      <c r="U57" s="371"/>
      <c r="V57" s="371"/>
      <c r="W57" s="371"/>
      <c r="X57" s="371"/>
      <c r="Y57" s="372"/>
      <c r="Z57" s="312" t="s">
        <v>162</v>
      </c>
      <c r="AA57" s="313"/>
      <c r="AB57" s="313"/>
      <c r="AC57" s="313"/>
      <c r="AD57" s="313"/>
      <c r="AE57" s="313"/>
      <c r="AF57" s="313"/>
      <c r="AG57" s="313"/>
      <c r="AH57" s="313"/>
      <c r="AI57" s="313"/>
      <c r="AJ57" s="313"/>
      <c r="AK57" s="313"/>
      <c r="AL57" s="314"/>
      <c r="AM57" s="539" t="s">
        <v>204</v>
      </c>
      <c r="AN57" s="539"/>
      <c r="AO57" s="539"/>
      <c r="AP57" s="539"/>
      <c r="AQ57" s="540"/>
    </row>
    <row r="58" spans="1:43" s="1" customFormat="1" ht="43.5" customHeight="1" x14ac:dyDescent="0.15">
      <c r="A58" s="7"/>
      <c r="B58" s="315" t="s">
        <v>50</v>
      </c>
      <c r="C58" s="316"/>
      <c r="D58" s="316"/>
      <c r="E58" s="316"/>
      <c r="F58" s="316"/>
      <c r="G58" s="316"/>
      <c r="H58" s="316"/>
      <c r="I58" s="316"/>
      <c r="J58" s="317"/>
      <c r="K58" s="97" t="str">
        <f>IF(M58="評価なし","評価なし",IF(M58&gt;=2.5,"A",IF(M58&gt;=1.5,"B", IF(M58&gt;=0.5,"C",IF(M58&lt;0.5,"D","評価なし")))))</f>
        <v>A</v>
      </c>
      <c r="L58" s="2"/>
      <c r="M58" s="30">
        <f>IF(AND(M59="評価なし",M60="評価なし",M60="評価なし",M61="評価なし",M62="評価なし",M63="評価なし",M64="評価なし",M65="評価なし"),"評価なし",(N59+N60+N61+N62+N63+N64+N65)/(7-N58))</f>
        <v>3</v>
      </c>
      <c r="N58" s="39">
        <f>COUNTIF(M59:M65,"評価なし")</f>
        <v>1</v>
      </c>
      <c r="O58" s="2"/>
      <c r="P58" s="2"/>
      <c r="Q58" s="2"/>
      <c r="R58" s="2"/>
      <c r="S58" s="2"/>
      <c r="T58" s="2"/>
      <c r="U58" s="2"/>
      <c r="V58" s="2"/>
      <c r="W58" s="2"/>
      <c r="X58" s="301"/>
      <c r="Y58" s="302"/>
      <c r="Z58" s="162" t="str">
        <f>IF(AB58="評価なし","評価なし",IF(AB58&gt;=2.5,"A",IF(AB58&gt;=1.5,"B", IF(AB58&gt;=0.5,"C",IF(AB58&lt;0.5,"D","評価なし")))))</f>
        <v>A</v>
      </c>
      <c r="AA58" s="2"/>
      <c r="AB58" s="30">
        <f>IF(AND(AB59="評価なし",AB60="評価なし",AB60="評価なし",AB61="評価なし",AB62="評価なし",AB63="評価なし",AB64="評価なし",AB65="評価なし"),"評価なし",(AC59+AC60+AC61+AC62+AC63+AC64+AC65)/(7-AC58))</f>
        <v>3</v>
      </c>
      <c r="AC58" s="39">
        <f>COUNTIF(AB59:AB65,"評価なし")</f>
        <v>1</v>
      </c>
      <c r="AD58" s="2"/>
      <c r="AE58" s="2"/>
      <c r="AF58" s="2"/>
      <c r="AG58" s="2"/>
      <c r="AH58" s="2"/>
      <c r="AI58" s="2"/>
      <c r="AJ58" s="2"/>
      <c r="AK58" s="301"/>
      <c r="AL58" s="302"/>
      <c r="AM58" s="493" t="s">
        <v>50</v>
      </c>
      <c r="AN58" s="494"/>
      <c r="AO58" s="494"/>
      <c r="AP58" s="494"/>
      <c r="AQ58" s="495"/>
    </row>
    <row r="59" spans="1:43" s="1" customFormat="1" ht="105" customHeight="1" x14ac:dyDescent="0.15">
      <c r="A59" s="7"/>
      <c r="B59" s="289" t="s">
        <v>75</v>
      </c>
      <c r="C59" s="290"/>
      <c r="D59" s="290"/>
      <c r="E59" s="290"/>
      <c r="F59" s="290"/>
      <c r="G59" s="290"/>
      <c r="H59" s="290"/>
      <c r="I59" s="290"/>
      <c r="J59" s="291"/>
      <c r="K59" s="150" t="s">
        <v>89</v>
      </c>
      <c r="L59" s="54"/>
      <c r="M59" s="185" t="str">
        <f t="shared" ref="M59:M65" si="2">IF(K59="A","3",IF(K59="B","2", IF(K59="C","1",IF(K59="D","0","評価なし"))))</f>
        <v>3</v>
      </c>
      <c r="N59" s="55" t="str">
        <f t="shared" ref="N59:N65" si="3">IF(M59="評価なし",0,M59)</f>
        <v>3</v>
      </c>
      <c r="O59" s="44"/>
      <c r="P59" s="44"/>
      <c r="Q59" s="44"/>
      <c r="R59" s="44"/>
      <c r="S59" s="44"/>
      <c r="T59" s="44"/>
      <c r="U59" s="44"/>
      <c r="V59" s="44"/>
      <c r="W59" s="44"/>
      <c r="X59" s="318" t="s">
        <v>151</v>
      </c>
      <c r="Y59" s="319"/>
      <c r="Z59" s="154" t="s">
        <v>89</v>
      </c>
      <c r="AA59" s="54"/>
      <c r="AB59" s="185" t="str">
        <f t="shared" ref="AB59:AB65" si="4">IF(Z59="A","3",IF(Z59="B","2", IF(Z59="C","1",IF(Z59="D","0","評価なし"))))</f>
        <v>3</v>
      </c>
      <c r="AC59" s="55" t="str">
        <f>IF(AB59="評価なし",0,AB59)</f>
        <v>3</v>
      </c>
      <c r="AD59" s="44"/>
      <c r="AE59" s="44"/>
      <c r="AF59" s="44"/>
      <c r="AG59" s="44"/>
      <c r="AH59" s="44"/>
      <c r="AI59" s="44"/>
      <c r="AJ59" s="44"/>
      <c r="AK59" s="483" t="s">
        <v>158</v>
      </c>
      <c r="AL59" s="445"/>
      <c r="AM59" s="496" t="s">
        <v>204</v>
      </c>
      <c r="AN59" s="497"/>
      <c r="AO59" s="497"/>
      <c r="AP59" s="497"/>
      <c r="AQ59" s="498"/>
    </row>
    <row r="60" spans="1:43" s="1" customFormat="1" ht="90.75" customHeight="1" x14ac:dyDescent="0.15">
      <c r="A60" s="7"/>
      <c r="B60" s="292" t="s">
        <v>76</v>
      </c>
      <c r="C60" s="293"/>
      <c r="D60" s="293"/>
      <c r="E60" s="293"/>
      <c r="F60" s="293"/>
      <c r="G60" s="293"/>
      <c r="H60" s="293"/>
      <c r="I60" s="293"/>
      <c r="J60" s="294"/>
      <c r="K60" s="101" t="s">
        <v>89</v>
      </c>
      <c r="L60" s="47"/>
      <c r="M60" s="48" t="str">
        <f t="shared" si="2"/>
        <v>3</v>
      </c>
      <c r="N60" s="49" t="str">
        <f t="shared" si="3"/>
        <v>3</v>
      </c>
      <c r="O60" s="47"/>
      <c r="P60" s="47"/>
      <c r="Q60" s="47"/>
      <c r="R60" s="47"/>
      <c r="S60" s="47"/>
      <c r="T60" s="47"/>
      <c r="U60" s="47"/>
      <c r="V60" s="47"/>
      <c r="W60" s="47"/>
      <c r="X60" s="330" t="s">
        <v>112</v>
      </c>
      <c r="Y60" s="331"/>
      <c r="Z60" s="101" t="s">
        <v>89</v>
      </c>
      <c r="AA60" s="47"/>
      <c r="AB60" s="48" t="str">
        <f t="shared" si="4"/>
        <v>3</v>
      </c>
      <c r="AC60" s="49" t="str">
        <f>IF(AB60="評価なし",0,AB60)</f>
        <v>3</v>
      </c>
      <c r="AD60" s="47"/>
      <c r="AE60" s="47"/>
      <c r="AF60" s="47"/>
      <c r="AG60" s="47"/>
      <c r="AH60" s="47"/>
      <c r="AI60" s="47"/>
      <c r="AJ60" s="47"/>
      <c r="AK60" s="320" t="s">
        <v>158</v>
      </c>
      <c r="AL60" s="321"/>
      <c r="AM60" s="499" t="s">
        <v>204</v>
      </c>
      <c r="AN60" s="500"/>
      <c r="AO60" s="500"/>
      <c r="AP60" s="500"/>
      <c r="AQ60" s="501"/>
    </row>
    <row r="61" spans="1:43" s="1" customFormat="1" ht="120" customHeight="1" x14ac:dyDescent="0.15">
      <c r="A61" s="7"/>
      <c r="B61" s="292" t="s">
        <v>77</v>
      </c>
      <c r="C61" s="293"/>
      <c r="D61" s="293"/>
      <c r="E61" s="293"/>
      <c r="F61" s="293"/>
      <c r="G61" s="293"/>
      <c r="H61" s="293"/>
      <c r="I61" s="293"/>
      <c r="J61" s="294"/>
      <c r="K61" s="101" t="s">
        <v>89</v>
      </c>
      <c r="L61" s="47"/>
      <c r="M61" s="48" t="str">
        <f t="shared" si="2"/>
        <v>3</v>
      </c>
      <c r="N61" s="49" t="str">
        <f t="shared" si="3"/>
        <v>3</v>
      </c>
      <c r="O61" s="47"/>
      <c r="P61" s="47"/>
      <c r="Q61" s="47"/>
      <c r="R61" s="47"/>
      <c r="S61" s="47"/>
      <c r="T61" s="47"/>
      <c r="U61" s="47"/>
      <c r="V61" s="47"/>
      <c r="W61" s="47"/>
      <c r="X61" s="330" t="s">
        <v>113</v>
      </c>
      <c r="Y61" s="332"/>
      <c r="Z61" s="101" t="s">
        <v>89</v>
      </c>
      <c r="AA61" s="47"/>
      <c r="AB61" s="48" t="str">
        <f t="shared" si="4"/>
        <v>3</v>
      </c>
      <c r="AC61" s="49" t="str">
        <f t="shared" ref="AC61:AC63" si="5">IF(AB61="評価なし",0,AB61)</f>
        <v>3</v>
      </c>
      <c r="AD61" s="47"/>
      <c r="AE61" s="47"/>
      <c r="AF61" s="47"/>
      <c r="AG61" s="47"/>
      <c r="AH61" s="47"/>
      <c r="AI61" s="47"/>
      <c r="AJ61" s="47"/>
      <c r="AK61" s="320" t="s">
        <v>158</v>
      </c>
      <c r="AL61" s="321"/>
      <c r="AM61" s="499" t="s">
        <v>204</v>
      </c>
      <c r="AN61" s="500"/>
      <c r="AO61" s="500"/>
      <c r="AP61" s="500"/>
      <c r="AQ61" s="501"/>
    </row>
    <row r="62" spans="1:43" s="3" customFormat="1" ht="90" customHeight="1" x14ac:dyDescent="0.15">
      <c r="A62" s="5"/>
      <c r="B62" s="283" t="s">
        <v>78</v>
      </c>
      <c r="C62" s="284"/>
      <c r="D62" s="284"/>
      <c r="E62" s="284"/>
      <c r="F62" s="284"/>
      <c r="G62" s="284"/>
      <c r="H62" s="284"/>
      <c r="I62" s="284"/>
      <c r="J62" s="285"/>
      <c r="K62" s="101" t="s">
        <v>89</v>
      </c>
      <c r="L62" s="56"/>
      <c r="M62" s="48" t="str">
        <f t="shared" si="2"/>
        <v>3</v>
      </c>
      <c r="N62" s="49" t="str">
        <f t="shared" si="3"/>
        <v>3</v>
      </c>
      <c r="O62" s="56"/>
      <c r="P62" s="56"/>
      <c r="Q62" s="56"/>
      <c r="R62" s="56"/>
      <c r="S62" s="56"/>
      <c r="T62" s="56"/>
      <c r="U62" s="56"/>
      <c r="V62" s="56"/>
      <c r="W62" s="56"/>
      <c r="X62" s="330" t="s">
        <v>114</v>
      </c>
      <c r="Y62" s="331"/>
      <c r="Z62" s="101" t="s">
        <v>89</v>
      </c>
      <c r="AA62" s="56"/>
      <c r="AB62" s="48" t="str">
        <f t="shared" si="4"/>
        <v>3</v>
      </c>
      <c r="AC62" s="49" t="str">
        <f t="shared" si="5"/>
        <v>3</v>
      </c>
      <c r="AD62" s="56"/>
      <c r="AE62" s="56"/>
      <c r="AF62" s="56"/>
      <c r="AG62" s="56"/>
      <c r="AH62" s="56"/>
      <c r="AI62" s="56"/>
      <c r="AJ62" s="56"/>
      <c r="AK62" s="320" t="s">
        <v>158</v>
      </c>
      <c r="AL62" s="321"/>
      <c r="AM62" s="499" t="s">
        <v>204</v>
      </c>
      <c r="AN62" s="500"/>
      <c r="AO62" s="500"/>
      <c r="AP62" s="500"/>
      <c r="AQ62" s="501"/>
    </row>
    <row r="63" spans="1:43" s="3" customFormat="1" ht="77.25" customHeight="1" x14ac:dyDescent="0.15">
      <c r="A63" s="5"/>
      <c r="B63" s="292" t="s">
        <v>79</v>
      </c>
      <c r="C63" s="293"/>
      <c r="D63" s="293"/>
      <c r="E63" s="293"/>
      <c r="F63" s="293"/>
      <c r="G63" s="293"/>
      <c r="H63" s="293"/>
      <c r="I63" s="293"/>
      <c r="J63" s="294"/>
      <c r="K63" s="101" t="s">
        <v>89</v>
      </c>
      <c r="L63" s="56"/>
      <c r="M63" s="48" t="str">
        <f t="shared" si="2"/>
        <v>3</v>
      </c>
      <c r="N63" s="49" t="str">
        <f t="shared" si="3"/>
        <v>3</v>
      </c>
      <c r="O63" s="56"/>
      <c r="P63" s="56"/>
      <c r="Q63" s="56"/>
      <c r="R63" s="56"/>
      <c r="S63" s="56"/>
      <c r="T63" s="56"/>
      <c r="U63" s="56"/>
      <c r="V63" s="56"/>
      <c r="W63" s="56"/>
      <c r="X63" s="330" t="s">
        <v>115</v>
      </c>
      <c r="Y63" s="331"/>
      <c r="Z63" s="101" t="s">
        <v>89</v>
      </c>
      <c r="AA63" s="56"/>
      <c r="AB63" s="48" t="str">
        <f t="shared" si="4"/>
        <v>3</v>
      </c>
      <c r="AC63" s="49" t="str">
        <f t="shared" si="5"/>
        <v>3</v>
      </c>
      <c r="AD63" s="56"/>
      <c r="AE63" s="56"/>
      <c r="AF63" s="56"/>
      <c r="AG63" s="56"/>
      <c r="AH63" s="56"/>
      <c r="AI63" s="56"/>
      <c r="AJ63" s="56"/>
      <c r="AK63" s="320" t="s">
        <v>158</v>
      </c>
      <c r="AL63" s="321"/>
      <c r="AM63" s="499" t="s">
        <v>204</v>
      </c>
      <c r="AN63" s="500"/>
      <c r="AO63" s="500"/>
      <c r="AP63" s="500"/>
      <c r="AQ63" s="501"/>
    </row>
    <row r="64" spans="1:43" s="3" customFormat="1" ht="60" customHeight="1" x14ac:dyDescent="0.15">
      <c r="A64" s="5"/>
      <c r="B64" s="283" t="s">
        <v>83</v>
      </c>
      <c r="C64" s="284"/>
      <c r="D64" s="284"/>
      <c r="E64" s="284"/>
      <c r="F64" s="284"/>
      <c r="G64" s="284"/>
      <c r="H64" s="284"/>
      <c r="I64" s="284"/>
      <c r="J64" s="285"/>
      <c r="K64" s="151"/>
      <c r="L64" s="56"/>
      <c r="M64" s="186" t="str">
        <f t="shared" si="2"/>
        <v>評価なし</v>
      </c>
      <c r="N64" s="58">
        <f t="shared" si="3"/>
        <v>0</v>
      </c>
      <c r="O64" s="56"/>
      <c r="P64" s="56"/>
      <c r="Q64" s="56"/>
      <c r="R64" s="56"/>
      <c r="S64" s="56"/>
      <c r="T64" s="56"/>
      <c r="U64" s="56"/>
      <c r="V64" s="56"/>
      <c r="W64" s="56"/>
      <c r="X64" s="478" t="s">
        <v>121</v>
      </c>
      <c r="Y64" s="479"/>
      <c r="Z64" s="155"/>
      <c r="AA64" s="56"/>
      <c r="AB64" s="186" t="str">
        <f t="shared" si="4"/>
        <v>評価なし</v>
      </c>
      <c r="AC64" s="58">
        <f>IF(AB64="評価なし",0,AB64)</f>
        <v>0</v>
      </c>
      <c r="AD64" s="56"/>
      <c r="AE64" s="56"/>
      <c r="AF64" s="56"/>
      <c r="AG64" s="56"/>
      <c r="AH64" s="56"/>
      <c r="AI64" s="56"/>
      <c r="AJ64" s="56"/>
      <c r="AK64" s="478" t="s">
        <v>121</v>
      </c>
      <c r="AL64" s="479"/>
      <c r="AM64" s="499" t="s">
        <v>204</v>
      </c>
      <c r="AN64" s="500"/>
      <c r="AO64" s="500"/>
      <c r="AP64" s="500"/>
      <c r="AQ64" s="501"/>
    </row>
    <row r="65" spans="1:43" s="3" customFormat="1" ht="77.25" customHeight="1" x14ac:dyDescent="0.15">
      <c r="A65" s="5"/>
      <c r="B65" s="286" t="s">
        <v>84</v>
      </c>
      <c r="C65" s="287"/>
      <c r="D65" s="287"/>
      <c r="E65" s="287"/>
      <c r="F65" s="287"/>
      <c r="G65" s="287"/>
      <c r="H65" s="287"/>
      <c r="I65" s="287"/>
      <c r="J65" s="288"/>
      <c r="K65" s="152" t="s">
        <v>89</v>
      </c>
      <c r="L65" s="144"/>
      <c r="M65" s="187" t="str">
        <f t="shared" si="2"/>
        <v>3</v>
      </c>
      <c r="N65" s="145" t="str">
        <f t="shared" si="3"/>
        <v>3</v>
      </c>
      <c r="O65" s="144"/>
      <c r="P65" s="144"/>
      <c r="Q65" s="144"/>
      <c r="R65" s="144"/>
      <c r="S65" s="144"/>
      <c r="T65" s="144"/>
      <c r="U65" s="144"/>
      <c r="V65" s="144"/>
      <c r="W65" s="144"/>
      <c r="X65" s="252" t="s">
        <v>116</v>
      </c>
      <c r="Y65" s="253"/>
      <c r="Z65" s="152" t="s">
        <v>89</v>
      </c>
      <c r="AA65" s="144"/>
      <c r="AB65" s="187" t="str">
        <f t="shared" si="4"/>
        <v>3</v>
      </c>
      <c r="AC65" s="145" t="str">
        <f>IF(AB65="評価なし",0,AB65)</f>
        <v>3</v>
      </c>
      <c r="AD65" s="144"/>
      <c r="AE65" s="144"/>
      <c r="AF65" s="144"/>
      <c r="AG65" s="144"/>
      <c r="AH65" s="144"/>
      <c r="AI65" s="144"/>
      <c r="AJ65" s="144"/>
      <c r="AK65" s="328" t="s">
        <v>158</v>
      </c>
      <c r="AL65" s="329"/>
      <c r="AM65" s="502" t="s">
        <v>204</v>
      </c>
      <c r="AN65" s="503"/>
      <c r="AO65" s="503"/>
      <c r="AP65" s="503"/>
      <c r="AQ65" s="504"/>
    </row>
    <row r="66" spans="1:43" ht="75.75" customHeight="1" x14ac:dyDescent="0.15">
      <c r="B66" s="277" t="s">
        <v>52</v>
      </c>
      <c r="C66" s="278"/>
      <c r="D66" s="278"/>
      <c r="E66" s="278"/>
      <c r="F66" s="278"/>
      <c r="G66" s="278"/>
      <c r="H66" s="278"/>
      <c r="I66" s="278"/>
      <c r="J66" s="279"/>
      <c r="K66" s="309" t="s">
        <v>152</v>
      </c>
      <c r="L66" s="310"/>
      <c r="M66" s="310"/>
      <c r="N66" s="310"/>
      <c r="O66" s="310"/>
      <c r="P66" s="310"/>
      <c r="Q66" s="310"/>
      <c r="R66" s="310"/>
      <c r="S66" s="310"/>
      <c r="T66" s="310"/>
      <c r="U66" s="310"/>
      <c r="V66" s="310"/>
      <c r="W66" s="310"/>
      <c r="X66" s="310"/>
      <c r="Y66" s="311"/>
      <c r="Z66" s="325" t="s">
        <v>164</v>
      </c>
      <c r="AA66" s="326"/>
      <c r="AB66" s="326"/>
      <c r="AC66" s="326"/>
      <c r="AD66" s="326"/>
      <c r="AE66" s="326"/>
      <c r="AF66" s="326"/>
      <c r="AG66" s="326"/>
      <c r="AH66" s="326"/>
      <c r="AI66" s="326"/>
      <c r="AJ66" s="326"/>
      <c r="AK66" s="326"/>
      <c r="AL66" s="327"/>
      <c r="AM66" s="547" t="s">
        <v>204</v>
      </c>
      <c r="AN66" s="547"/>
      <c r="AO66" s="547"/>
      <c r="AP66" s="547"/>
      <c r="AQ66" s="548"/>
    </row>
    <row r="67" spans="1:43" ht="75.75" customHeight="1" thickBot="1" x14ac:dyDescent="0.2">
      <c r="B67" s="280" t="s">
        <v>42</v>
      </c>
      <c r="C67" s="281"/>
      <c r="D67" s="281"/>
      <c r="E67" s="281"/>
      <c r="F67" s="281"/>
      <c r="G67" s="281"/>
      <c r="H67" s="281"/>
      <c r="I67" s="281"/>
      <c r="J67" s="282"/>
      <c r="K67" s="312" t="s">
        <v>153</v>
      </c>
      <c r="L67" s="313"/>
      <c r="M67" s="313"/>
      <c r="N67" s="313"/>
      <c r="O67" s="313"/>
      <c r="P67" s="313"/>
      <c r="Q67" s="313"/>
      <c r="R67" s="313"/>
      <c r="S67" s="313"/>
      <c r="T67" s="313"/>
      <c r="U67" s="313"/>
      <c r="V67" s="313"/>
      <c r="W67" s="313"/>
      <c r="X67" s="313"/>
      <c r="Y67" s="314"/>
      <c r="Z67" s="312" t="s">
        <v>166</v>
      </c>
      <c r="AA67" s="313"/>
      <c r="AB67" s="313"/>
      <c r="AC67" s="313"/>
      <c r="AD67" s="313"/>
      <c r="AE67" s="313"/>
      <c r="AF67" s="313"/>
      <c r="AG67" s="313"/>
      <c r="AH67" s="313"/>
      <c r="AI67" s="313"/>
      <c r="AJ67" s="313"/>
      <c r="AK67" s="313"/>
      <c r="AL67" s="314"/>
      <c r="AM67" s="539" t="s">
        <v>204</v>
      </c>
      <c r="AN67" s="539"/>
      <c r="AO67" s="539"/>
      <c r="AP67" s="539"/>
      <c r="AQ67" s="540"/>
    </row>
    <row r="68" spans="1:43" ht="33" customHeight="1" thickBot="1" x14ac:dyDescent="0.2">
      <c r="B68" s="274" t="s">
        <v>14</v>
      </c>
      <c r="C68" s="275"/>
      <c r="D68" s="275"/>
      <c r="E68" s="275"/>
      <c r="F68" s="275"/>
      <c r="G68" s="275"/>
      <c r="H68" s="275"/>
      <c r="I68" s="275"/>
      <c r="J68" s="276"/>
      <c r="K68" s="426" t="s">
        <v>41</v>
      </c>
      <c r="L68" s="322"/>
      <c r="M68" s="322"/>
      <c r="N68" s="322"/>
      <c r="O68" s="322"/>
      <c r="P68" s="322"/>
      <c r="Q68" s="322"/>
      <c r="R68" s="322"/>
      <c r="S68" s="322"/>
      <c r="T68" s="322"/>
      <c r="U68" s="322"/>
      <c r="V68" s="322"/>
      <c r="W68" s="322"/>
      <c r="X68" s="322"/>
      <c r="Y68" s="427"/>
      <c r="Z68" s="426" t="s">
        <v>40</v>
      </c>
      <c r="AA68" s="322"/>
      <c r="AB68" s="322"/>
      <c r="AC68" s="322"/>
      <c r="AD68" s="322"/>
      <c r="AE68" s="322"/>
      <c r="AF68" s="322"/>
      <c r="AG68" s="322"/>
      <c r="AH68" s="322"/>
      <c r="AI68" s="322"/>
      <c r="AJ68" s="322"/>
      <c r="AK68" s="322"/>
      <c r="AL68" s="427"/>
      <c r="AM68" s="322" t="s">
        <v>46</v>
      </c>
      <c r="AN68" s="323"/>
      <c r="AO68" s="323"/>
      <c r="AP68" s="323"/>
      <c r="AQ68" s="324"/>
    </row>
    <row r="69" spans="1:43" ht="48" customHeight="1" x14ac:dyDescent="0.15">
      <c r="B69" s="271" t="s">
        <v>13</v>
      </c>
      <c r="C69" s="272"/>
      <c r="D69" s="272"/>
      <c r="E69" s="272"/>
      <c r="F69" s="272"/>
      <c r="G69" s="272"/>
      <c r="H69" s="272"/>
      <c r="I69" s="272"/>
      <c r="J69" s="273"/>
      <c r="K69" s="146" t="str">
        <f>IF(M69="評価なし","評価なし",IF(M69&gt;=2.5,"A",IF(M69&gt;=1.5,"B", IF(M69&gt;=0.5,"C",IF(M69&lt;0.5,"D","評価なし")))))</f>
        <v>A</v>
      </c>
      <c r="L69" s="148"/>
      <c r="M69" s="149">
        <f>IF(AND(M12="評価なし",M14="評価なし",M16="評価なし",M21="評価なし",M22="評価なし",M27="評価なし",M28="評価なし",M29="評価なし",M30="評価なし",M35="評価なし",M36="評価なし",M40="評価なし",M45="評価なし",M46="評価なし",M47="評価なし",M52="評価なし",M53="評価なし",M54="評価なし",M55="評価なし",M59="評価なし",M60="評価なし",M61="評価なし",M62="評価なし",M63="評価なし",M64="評価なし",M65="評価なし"),"評価なし",(N12+N14+N16+N21+N22+N27+N28+N29+N30+N35+N36+N40+N45+N46+N47+N52+N53+N54+N55+N59+N60+N61+N62+N63+N64+N65)/(26-N69))</f>
        <v>2.92</v>
      </c>
      <c r="N69" s="148">
        <f>COUNTIF(M12:M17,"評価なし")+COUNTIF(M21:M22,"評価なし")+COUNTIF(M27:M30,"評価なし")+COUNTIF(M35:M36,"評価なし")+COUNTIF(M40,"評価なし")+COUNTIF(M45:M47,"評価なし")+COUNTIF(M52:M55,"評価なし")+COUNTIF(M59:M65,"評価なし")</f>
        <v>1</v>
      </c>
      <c r="O69" s="148"/>
      <c r="P69" s="148"/>
      <c r="Q69" s="148"/>
      <c r="R69" s="148"/>
      <c r="S69" s="148"/>
      <c r="T69" s="148"/>
      <c r="U69" s="148"/>
      <c r="V69" s="148"/>
      <c r="W69" s="148"/>
      <c r="X69" s="524"/>
      <c r="Y69" s="525"/>
      <c r="Z69" s="146" t="str">
        <f>IF(AB69="評価なし","評価なし",IF(AB69&gt;=2.5,"A",IF(AB69&gt;=1.5,"B", IF(AB69&gt;=0.5,"C",IF(AB69&lt;0.5,"D","評価なし")))))</f>
        <v>A</v>
      </c>
      <c r="AA69" s="129"/>
      <c r="AB69" s="147">
        <f>IF(AND(AB12="評価なし",AB14="評価なし",AB16="評価なし",AB21="評価なし",AB22="評価なし",AB27="評価なし",AB28="評価なし",AB29="評価なし",AB30="評価なし",AB35="評価なし",AB36="評価なし",AB40="評価なし",AB45="評価なし",AB46="評価なし",AB47="評価なし",AB52="評価なし",AB53="評価なし",AB54="評価なし",AB55="評価なし",AB59="評価なし",AB60="評価なし",AB61="評価なし",AB62="評価なし",AB63="評価なし",AB64="評価なし",AB65="評価なし"),"評価なし",(AC12+AC14+AC16+AC21+AC22+AC27+AC28+AC29+AC30+AC35+AC36+AC40+AC45+AC46+AC47+AC52+AC53+AC54+AC55+AC59+AC60+AC61+AC62+AC63+AC64+AC65)/(26-AC69))</f>
        <v>2.84</v>
      </c>
      <c r="AC69" s="29">
        <f>COUNTIF(AB12:AB17,"評価なし")+COUNTIF(AB21:AB22,"評価なし")+COUNTIF(AB27:AB30,"評価なし")+COUNTIF(AB35:AB36,"評価なし")+COUNTIF(AB40,"評価なし")+COUNTIF(AB45:AB47,"評価なし")+COUNTIF(AB52:AB55,"評価なし")+COUNTIF(AB59:AB65,"評価なし")</f>
        <v>1</v>
      </c>
      <c r="AD69" s="129"/>
      <c r="AE69" s="129"/>
      <c r="AF69" s="129"/>
      <c r="AG69" s="129"/>
      <c r="AH69" s="129"/>
      <c r="AI69" s="129"/>
      <c r="AJ69" s="129"/>
      <c r="AK69" s="524"/>
      <c r="AL69" s="525"/>
      <c r="AM69" s="519"/>
      <c r="AN69" s="520"/>
      <c r="AO69" s="520"/>
      <c r="AP69" s="520"/>
      <c r="AQ69" s="521"/>
    </row>
    <row r="70" spans="1:43" ht="174" customHeight="1" x14ac:dyDescent="0.15">
      <c r="B70" s="295" t="s">
        <v>53</v>
      </c>
      <c r="C70" s="296"/>
      <c r="D70" s="296"/>
      <c r="E70" s="296"/>
      <c r="F70" s="296"/>
      <c r="G70" s="296"/>
      <c r="H70" s="296"/>
      <c r="I70" s="296"/>
      <c r="J70" s="297"/>
      <c r="K70" s="467" t="s">
        <v>117</v>
      </c>
      <c r="L70" s="468"/>
      <c r="M70" s="468"/>
      <c r="N70" s="468"/>
      <c r="O70" s="468"/>
      <c r="P70" s="468"/>
      <c r="Q70" s="468"/>
      <c r="R70" s="468"/>
      <c r="S70" s="468"/>
      <c r="T70" s="468"/>
      <c r="U70" s="468"/>
      <c r="V70" s="468"/>
      <c r="W70" s="468"/>
      <c r="X70" s="468"/>
      <c r="Y70" s="469"/>
      <c r="Z70" s="470" t="s">
        <v>173</v>
      </c>
      <c r="AA70" s="471"/>
      <c r="AB70" s="471"/>
      <c r="AC70" s="471"/>
      <c r="AD70" s="471"/>
      <c r="AE70" s="471"/>
      <c r="AF70" s="471"/>
      <c r="AG70" s="471"/>
      <c r="AH70" s="471"/>
      <c r="AI70" s="471"/>
      <c r="AJ70" s="471"/>
      <c r="AK70" s="471"/>
      <c r="AL70" s="472"/>
      <c r="AM70" s="564" t="s">
        <v>204</v>
      </c>
      <c r="AN70" s="565"/>
      <c r="AO70" s="565"/>
      <c r="AP70" s="565"/>
      <c r="AQ70" s="566"/>
    </row>
    <row r="71" spans="1:43" ht="126" customHeight="1" x14ac:dyDescent="0.15">
      <c r="B71" s="262" t="s">
        <v>202</v>
      </c>
      <c r="C71" s="263"/>
      <c r="D71" s="263"/>
      <c r="E71" s="263"/>
      <c r="F71" s="263"/>
      <c r="G71" s="263"/>
      <c r="H71" s="263"/>
      <c r="I71" s="263"/>
      <c r="J71" s="264"/>
      <c r="K71" s="505" t="s">
        <v>118</v>
      </c>
      <c r="L71" s="506"/>
      <c r="M71" s="506"/>
      <c r="N71" s="506"/>
      <c r="O71" s="506"/>
      <c r="P71" s="506"/>
      <c r="Q71" s="506"/>
      <c r="R71" s="506"/>
      <c r="S71" s="506"/>
      <c r="T71" s="506"/>
      <c r="U71" s="506"/>
      <c r="V71" s="506"/>
      <c r="W71" s="506"/>
      <c r="X71" s="506"/>
      <c r="Y71" s="364"/>
      <c r="Z71" s="507" t="s">
        <v>157</v>
      </c>
      <c r="AA71" s="508"/>
      <c r="AB71" s="508"/>
      <c r="AC71" s="508"/>
      <c r="AD71" s="508"/>
      <c r="AE71" s="508"/>
      <c r="AF71" s="508"/>
      <c r="AG71" s="508"/>
      <c r="AH71" s="508"/>
      <c r="AI71" s="508"/>
      <c r="AJ71" s="508"/>
      <c r="AK71" s="508"/>
      <c r="AL71" s="509"/>
      <c r="AM71" s="567" t="s">
        <v>206</v>
      </c>
      <c r="AN71" s="568"/>
      <c r="AO71" s="568"/>
      <c r="AP71" s="568"/>
      <c r="AQ71" s="569"/>
    </row>
    <row r="72" spans="1:43" ht="126" customHeight="1" x14ac:dyDescent="0.15">
      <c r="B72" s="268" t="s">
        <v>203</v>
      </c>
      <c r="C72" s="269"/>
      <c r="D72" s="269"/>
      <c r="E72" s="269"/>
      <c r="F72" s="269"/>
      <c r="G72" s="269"/>
      <c r="H72" s="269"/>
      <c r="I72" s="269"/>
      <c r="J72" s="270"/>
      <c r="K72" s="510" t="s">
        <v>119</v>
      </c>
      <c r="L72" s="490"/>
      <c r="M72" s="490"/>
      <c r="N72" s="490"/>
      <c r="O72" s="490"/>
      <c r="P72" s="490"/>
      <c r="Q72" s="490"/>
      <c r="R72" s="490"/>
      <c r="S72" s="490"/>
      <c r="T72" s="490"/>
      <c r="U72" s="490"/>
      <c r="V72" s="490"/>
      <c r="W72" s="490"/>
      <c r="X72" s="490"/>
      <c r="Y72" s="253"/>
      <c r="Z72" s="511" t="s">
        <v>156</v>
      </c>
      <c r="AA72" s="512"/>
      <c r="AB72" s="512"/>
      <c r="AC72" s="512"/>
      <c r="AD72" s="512"/>
      <c r="AE72" s="512"/>
      <c r="AF72" s="512"/>
      <c r="AG72" s="512"/>
      <c r="AH72" s="512"/>
      <c r="AI72" s="512"/>
      <c r="AJ72" s="512"/>
      <c r="AK72" s="512"/>
      <c r="AL72" s="255"/>
      <c r="AM72" s="570" t="s">
        <v>204</v>
      </c>
      <c r="AN72" s="571"/>
      <c r="AO72" s="571"/>
      <c r="AP72" s="571"/>
      <c r="AQ72" s="572"/>
    </row>
    <row r="73" spans="1:43" ht="138" customHeight="1" x14ac:dyDescent="0.15">
      <c r="B73" s="262" t="s">
        <v>88</v>
      </c>
      <c r="C73" s="263"/>
      <c r="D73" s="263"/>
      <c r="E73" s="263"/>
      <c r="F73" s="263"/>
      <c r="G73" s="263"/>
      <c r="H73" s="263"/>
      <c r="I73" s="263"/>
      <c r="J73" s="264"/>
      <c r="K73" s="505" t="s">
        <v>120</v>
      </c>
      <c r="L73" s="506"/>
      <c r="M73" s="506"/>
      <c r="N73" s="506"/>
      <c r="O73" s="506"/>
      <c r="P73" s="506"/>
      <c r="Q73" s="506"/>
      <c r="R73" s="506"/>
      <c r="S73" s="506"/>
      <c r="T73" s="506"/>
      <c r="U73" s="506"/>
      <c r="V73" s="506"/>
      <c r="W73" s="506"/>
      <c r="X73" s="506"/>
      <c r="Y73" s="364"/>
      <c r="Z73" s="507" t="s">
        <v>165</v>
      </c>
      <c r="AA73" s="508"/>
      <c r="AB73" s="508"/>
      <c r="AC73" s="508"/>
      <c r="AD73" s="508"/>
      <c r="AE73" s="508"/>
      <c r="AF73" s="508"/>
      <c r="AG73" s="508"/>
      <c r="AH73" s="508"/>
      <c r="AI73" s="508"/>
      <c r="AJ73" s="508"/>
      <c r="AK73" s="508"/>
      <c r="AL73" s="509"/>
      <c r="AM73" s="573" t="s">
        <v>204</v>
      </c>
      <c r="AN73" s="574"/>
      <c r="AO73" s="574"/>
      <c r="AP73" s="574"/>
      <c r="AQ73" s="575"/>
    </row>
    <row r="74" spans="1:43" ht="138" customHeight="1" thickBot="1" x14ac:dyDescent="0.2">
      <c r="B74" s="265" t="s">
        <v>85</v>
      </c>
      <c r="C74" s="266"/>
      <c r="D74" s="266"/>
      <c r="E74" s="266"/>
      <c r="F74" s="266"/>
      <c r="G74" s="266"/>
      <c r="H74" s="266"/>
      <c r="I74" s="266"/>
      <c r="J74" s="267"/>
      <c r="K74" s="513" t="s">
        <v>122</v>
      </c>
      <c r="L74" s="514"/>
      <c r="M74" s="514"/>
      <c r="N74" s="514"/>
      <c r="O74" s="514"/>
      <c r="P74" s="514"/>
      <c r="Q74" s="514"/>
      <c r="R74" s="514"/>
      <c r="S74" s="514"/>
      <c r="T74" s="514"/>
      <c r="U74" s="514"/>
      <c r="V74" s="514"/>
      <c r="W74" s="514"/>
      <c r="X74" s="514"/>
      <c r="Y74" s="515"/>
      <c r="Z74" s="516" t="s">
        <v>155</v>
      </c>
      <c r="AA74" s="517"/>
      <c r="AB74" s="517"/>
      <c r="AC74" s="517"/>
      <c r="AD74" s="517"/>
      <c r="AE74" s="517"/>
      <c r="AF74" s="517"/>
      <c r="AG74" s="517"/>
      <c r="AH74" s="517"/>
      <c r="AI74" s="517"/>
      <c r="AJ74" s="517"/>
      <c r="AK74" s="517"/>
      <c r="AL74" s="518"/>
      <c r="AM74" s="576" t="s">
        <v>204</v>
      </c>
      <c r="AN74" s="577"/>
      <c r="AO74" s="577"/>
      <c r="AP74" s="577"/>
      <c r="AQ74" s="578"/>
    </row>
    <row r="75" spans="1:43" ht="7.5" customHeight="1" x14ac:dyDescent="0.15"/>
    <row r="76" spans="1:43" x14ac:dyDescent="0.15">
      <c r="B76" s="6" t="s">
        <v>22</v>
      </c>
    </row>
    <row r="77" spans="1:43" x14ac:dyDescent="0.15">
      <c r="B77" s="6" t="s">
        <v>27</v>
      </c>
    </row>
    <row r="78" spans="1:43" x14ac:dyDescent="0.15">
      <c r="B78" s="6" t="s">
        <v>26</v>
      </c>
    </row>
  </sheetData>
  <mergeCells count="280">
    <mergeCell ref="X21:Y21"/>
    <mergeCell ref="AM70:AQ70"/>
    <mergeCell ref="AM73:AQ73"/>
    <mergeCell ref="X69:Y69"/>
    <mergeCell ref="AK69:AL69"/>
    <mergeCell ref="AM72:AQ72"/>
    <mergeCell ref="K68:Y68"/>
    <mergeCell ref="K73:Y73"/>
    <mergeCell ref="Z73:AL73"/>
    <mergeCell ref="AK28:AL28"/>
    <mergeCell ref="AK29:AL29"/>
    <mergeCell ref="AK30:AL30"/>
    <mergeCell ref="X30:Y30"/>
    <mergeCell ref="AM41:AQ41"/>
    <mergeCell ref="AM45:AQ45"/>
    <mergeCell ref="AM46:AQ46"/>
    <mergeCell ref="X39:Y39"/>
    <mergeCell ref="X44:Y44"/>
    <mergeCell ref="AK33:AL33"/>
    <mergeCell ref="X34:Y34"/>
    <mergeCell ref="AK34:AL34"/>
    <mergeCell ref="AM47:AQ47"/>
    <mergeCell ref="AM40:AQ40"/>
    <mergeCell ref="AM39:AQ39"/>
    <mergeCell ref="AM74:AQ74"/>
    <mergeCell ref="K71:Y71"/>
    <mergeCell ref="Z71:AL71"/>
    <mergeCell ref="AM71:AQ71"/>
    <mergeCell ref="K72:Y72"/>
    <mergeCell ref="Z72:AL72"/>
    <mergeCell ref="K74:Y74"/>
    <mergeCell ref="Z74:AL74"/>
    <mergeCell ref="AM69:AQ69"/>
    <mergeCell ref="AK35:AL35"/>
    <mergeCell ref="AK36:AL36"/>
    <mergeCell ref="AK41:AL41"/>
    <mergeCell ref="AK39:AL39"/>
    <mergeCell ref="AK40:AL40"/>
    <mergeCell ref="AM58:AQ58"/>
    <mergeCell ref="AM62:AQ62"/>
    <mergeCell ref="AM49:AQ49"/>
    <mergeCell ref="AM57:AQ57"/>
    <mergeCell ref="AM56:AQ56"/>
    <mergeCell ref="AM59:AQ59"/>
    <mergeCell ref="AM60:AQ60"/>
    <mergeCell ref="AM61:AQ61"/>
    <mergeCell ref="AM52:AQ52"/>
    <mergeCell ref="AM53:AQ53"/>
    <mergeCell ref="AM54:AQ54"/>
    <mergeCell ref="AM55:AQ55"/>
    <mergeCell ref="AK52:AL52"/>
    <mergeCell ref="X20:Y20"/>
    <mergeCell ref="AK20:AL20"/>
    <mergeCell ref="X40:Y40"/>
    <mergeCell ref="X22:Y22"/>
    <mergeCell ref="AK21:AL21"/>
    <mergeCell ref="AK22:AL22"/>
    <mergeCell ref="X25:Y25"/>
    <mergeCell ref="AK25:AL25"/>
    <mergeCell ref="X64:Y64"/>
    <mergeCell ref="K42:Y42"/>
    <mergeCell ref="Z42:AL42"/>
    <mergeCell ref="K43:Y43"/>
    <mergeCell ref="Z43:AL43"/>
    <mergeCell ref="AK63:AL63"/>
    <mergeCell ref="Z31:AL31"/>
    <mergeCell ref="Z32:AL32"/>
    <mergeCell ref="X26:Y26"/>
    <mergeCell ref="X27:Y27"/>
    <mergeCell ref="X41:Y41"/>
    <mergeCell ref="AK59:AL59"/>
    <mergeCell ref="AK61:AL61"/>
    <mergeCell ref="AK62:AL62"/>
    <mergeCell ref="AK26:AL26"/>
    <mergeCell ref="AK27:AL27"/>
    <mergeCell ref="K18:Y18"/>
    <mergeCell ref="K19:Y19"/>
    <mergeCell ref="Z23:AL23"/>
    <mergeCell ref="Z24:AL24"/>
    <mergeCell ref="K24:Y24"/>
    <mergeCell ref="K23:Y23"/>
    <mergeCell ref="Z68:AL68"/>
    <mergeCell ref="K70:Y70"/>
    <mergeCell ref="Z70:AL70"/>
    <mergeCell ref="Z38:AL38"/>
    <mergeCell ref="X45:Y45"/>
    <mergeCell ref="X46:Y46"/>
    <mergeCell ref="AK45:AL45"/>
    <mergeCell ref="AK46:AL46"/>
    <mergeCell ref="AK44:AL44"/>
    <mergeCell ref="K38:Y38"/>
    <mergeCell ref="Z37:AL37"/>
    <mergeCell ref="Z57:AL57"/>
    <mergeCell ref="X53:Y53"/>
    <mergeCell ref="AK53:AL53"/>
    <mergeCell ref="K56:Y56"/>
    <mergeCell ref="Z56:AL56"/>
    <mergeCell ref="K57:Y57"/>
    <mergeCell ref="AK64:AL64"/>
    <mergeCell ref="AM21:AQ21"/>
    <mergeCell ref="AM22:AQ22"/>
    <mergeCell ref="AK10:AL10"/>
    <mergeCell ref="AK11:AL11"/>
    <mergeCell ref="Z6:AL6"/>
    <mergeCell ref="AK12:AL13"/>
    <mergeCell ref="AK14:AL15"/>
    <mergeCell ref="AK16:AL17"/>
    <mergeCell ref="Z18:AL18"/>
    <mergeCell ref="AB12:AB13"/>
    <mergeCell ref="AB14:AB15"/>
    <mergeCell ref="AB16:AB17"/>
    <mergeCell ref="AM16:AQ17"/>
    <mergeCell ref="Z12:Z13"/>
    <mergeCell ref="Z14:Z15"/>
    <mergeCell ref="Z16:Z17"/>
    <mergeCell ref="AM20:AQ20"/>
    <mergeCell ref="Z19:AL19"/>
    <mergeCell ref="AM18:AQ18"/>
    <mergeCell ref="AM19:AQ19"/>
    <mergeCell ref="AK7:AL7"/>
    <mergeCell ref="K6:Y6"/>
    <mergeCell ref="R8:U8"/>
    <mergeCell ref="M12:M13"/>
    <mergeCell ref="M14:M15"/>
    <mergeCell ref="M16:M17"/>
    <mergeCell ref="K16:K17"/>
    <mergeCell ref="K14:K15"/>
    <mergeCell ref="K12:K13"/>
    <mergeCell ref="AO2:AP2"/>
    <mergeCell ref="AO3:AP3"/>
    <mergeCell ref="AO4:AP4"/>
    <mergeCell ref="AO5:AP5"/>
    <mergeCell ref="AM9:AQ9"/>
    <mergeCell ref="AM6:AQ7"/>
    <mergeCell ref="AM10:AQ10"/>
    <mergeCell ref="AM11:AQ11"/>
    <mergeCell ref="X7:Y7"/>
    <mergeCell ref="AM12:AQ13"/>
    <mergeCell ref="AM14:AQ15"/>
    <mergeCell ref="X10:Y10"/>
    <mergeCell ref="X11:Y11"/>
    <mergeCell ref="X12:Y13"/>
    <mergeCell ref="X14:Y15"/>
    <mergeCell ref="X16:Y17"/>
    <mergeCell ref="AM24:AQ24"/>
    <mergeCell ref="AM31:AQ31"/>
    <mergeCell ref="AM32:AQ32"/>
    <mergeCell ref="AM35:AQ35"/>
    <mergeCell ref="AM26:AQ26"/>
    <mergeCell ref="AM27:AQ27"/>
    <mergeCell ref="AM28:AQ28"/>
    <mergeCell ref="AM29:AQ29"/>
    <mergeCell ref="AM30:AQ30"/>
    <mergeCell ref="AM23:AQ23"/>
    <mergeCell ref="B4:D5"/>
    <mergeCell ref="E4:J5"/>
    <mergeCell ref="K4:K5"/>
    <mergeCell ref="Z4:Z5"/>
    <mergeCell ref="AK4:AL5"/>
    <mergeCell ref="X4:Y5"/>
    <mergeCell ref="B37:J37"/>
    <mergeCell ref="B38:J38"/>
    <mergeCell ref="B24:J24"/>
    <mergeCell ref="B25:J25"/>
    <mergeCell ref="B27:J27"/>
    <mergeCell ref="B28:J28"/>
    <mergeCell ref="B29:J29"/>
    <mergeCell ref="B30:J30"/>
    <mergeCell ref="B31:J31"/>
    <mergeCell ref="B32:J32"/>
    <mergeCell ref="AM25:AQ25"/>
    <mergeCell ref="AM33:AQ33"/>
    <mergeCell ref="AM34:AQ34"/>
    <mergeCell ref="B6:J6"/>
    <mergeCell ref="AM37:AQ37"/>
    <mergeCell ref="AM38:AQ38"/>
    <mergeCell ref="B33:J33"/>
    <mergeCell ref="B26:J26"/>
    <mergeCell ref="X52:Y52"/>
    <mergeCell ref="B34:J34"/>
    <mergeCell ref="B35:J35"/>
    <mergeCell ref="B36:J36"/>
    <mergeCell ref="AM36:AQ36"/>
    <mergeCell ref="X35:Y35"/>
    <mergeCell ref="X36:Y36"/>
    <mergeCell ref="B39:J39"/>
    <mergeCell ref="B40:J40"/>
    <mergeCell ref="K31:Y31"/>
    <mergeCell ref="K32:Y32"/>
    <mergeCell ref="K37:Y37"/>
    <mergeCell ref="X33:Y33"/>
    <mergeCell ref="X28:Y28"/>
    <mergeCell ref="X29:Y29"/>
    <mergeCell ref="B45:J45"/>
    <mergeCell ref="B46:J46"/>
    <mergeCell ref="B47:J47"/>
    <mergeCell ref="B50:J50"/>
    <mergeCell ref="B51:J51"/>
    <mergeCell ref="B52:J52"/>
    <mergeCell ref="B48:J48"/>
    <mergeCell ref="B41:J41"/>
    <mergeCell ref="B7:J7"/>
    <mergeCell ref="B23:J23"/>
    <mergeCell ref="B9:J9"/>
    <mergeCell ref="B10:J10"/>
    <mergeCell ref="B22:J22"/>
    <mergeCell ref="B11:J11"/>
    <mergeCell ref="B12:J13"/>
    <mergeCell ref="B14:J15"/>
    <mergeCell ref="B16:J17"/>
    <mergeCell ref="B18:J18"/>
    <mergeCell ref="B19:J19"/>
    <mergeCell ref="B20:J20"/>
    <mergeCell ref="B21:J21"/>
    <mergeCell ref="X59:Y59"/>
    <mergeCell ref="AK54:AL54"/>
    <mergeCell ref="B56:J56"/>
    <mergeCell ref="B57:J57"/>
    <mergeCell ref="B58:J58"/>
    <mergeCell ref="AM68:AQ68"/>
    <mergeCell ref="AM67:AQ67"/>
    <mergeCell ref="AM66:AQ66"/>
    <mergeCell ref="X65:Y65"/>
    <mergeCell ref="AM65:AQ65"/>
    <mergeCell ref="K66:Y66"/>
    <mergeCell ref="K67:Y67"/>
    <mergeCell ref="Z66:AL66"/>
    <mergeCell ref="Z67:AL67"/>
    <mergeCell ref="AK65:AL65"/>
    <mergeCell ref="AM64:AQ64"/>
    <mergeCell ref="AK60:AL60"/>
    <mergeCell ref="X60:Y60"/>
    <mergeCell ref="X61:Y61"/>
    <mergeCell ref="X62:Y62"/>
    <mergeCell ref="X63:Y63"/>
    <mergeCell ref="AK58:AL58"/>
    <mergeCell ref="X54:Y54"/>
    <mergeCell ref="AM63:AQ63"/>
    <mergeCell ref="B49:J49"/>
    <mergeCell ref="AK50:AL50"/>
    <mergeCell ref="AK51:AL51"/>
    <mergeCell ref="X50:Y50"/>
    <mergeCell ref="X51:Y51"/>
    <mergeCell ref="X47:Y47"/>
    <mergeCell ref="AK47:AL47"/>
    <mergeCell ref="AM42:AQ42"/>
    <mergeCell ref="AM43:AQ43"/>
    <mergeCell ref="K48:Y48"/>
    <mergeCell ref="K49:Y49"/>
    <mergeCell ref="Z48:AL48"/>
    <mergeCell ref="Z49:AL49"/>
    <mergeCell ref="B42:J42"/>
    <mergeCell ref="B43:J43"/>
    <mergeCell ref="B44:J44"/>
    <mergeCell ref="AM44:AQ44"/>
    <mergeCell ref="AM48:AQ48"/>
    <mergeCell ref="X55:Y55"/>
    <mergeCell ref="AK55:AL55"/>
    <mergeCell ref="AM50:AQ50"/>
    <mergeCell ref="AM51:AQ51"/>
    <mergeCell ref="B73:J73"/>
    <mergeCell ref="B74:J74"/>
    <mergeCell ref="B71:J71"/>
    <mergeCell ref="B72:J72"/>
    <mergeCell ref="B69:J69"/>
    <mergeCell ref="B68:J68"/>
    <mergeCell ref="B66:J66"/>
    <mergeCell ref="B67:J67"/>
    <mergeCell ref="B62:J62"/>
    <mergeCell ref="B65:J65"/>
    <mergeCell ref="B59:J59"/>
    <mergeCell ref="B60:J60"/>
    <mergeCell ref="B61:J61"/>
    <mergeCell ref="B53:J53"/>
    <mergeCell ref="B54:J54"/>
    <mergeCell ref="B63:J63"/>
    <mergeCell ref="B64:J64"/>
    <mergeCell ref="B70:J70"/>
    <mergeCell ref="B55:J55"/>
    <mergeCell ref="X58:Y58"/>
  </mergeCells>
  <phoneticPr fontId="1"/>
  <dataValidations count="1">
    <dataValidation type="list" allowBlank="1" showInputMessage="1" showErrorMessage="1" sqref="Z35:Z36 K40:K41 Z45:Z47 K59:K65 K14 K12 K16 Z40:Z41 Z26:Z30 K45:K47 K52:K55 Z59:Z65 K21:K22 K26:K30 K35:K36 Z52:Z55 Z21:Z22 Z12 Z14 Z16">
      <formula1>$P$9:$P$12</formula1>
    </dataValidation>
  </dataValidations>
  <pageMargins left="0.74803149606299213" right="0.74803149606299213" top="0.70866141732283472" bottom="0.70866141732283472" header="0.31496062992125984" footer="0.31496062992125984"/>
  <pageSetup paperSize="8" scale="80" fitToHeight="0" orientation="portrait" r:id="rId1"/>
  <headerFooter>
    <oddFooter>&amp;C&amp;14&amp;P</oddFooter>
  </headerFooter>
  <rowBreaks count="3" manualBreakCount="3">
    <brk id="30" min="1" max="42" man="1"/>
    <brk id="46" min="1" max="42" man="1"/>
    <brk id="61" min="1" max="4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評価シート（指定概要）</vt:lpstr>
      <vt:lpstr>評価ｼｰﾄ（評価結果）</vt:lpstr>
      <vt:lpstr>Sheet1</vt:lpstr>
      <vt:lpstr>'評価ｼｰﾄ（評価結果）'!Print_Area</vt:lpstr>
      <vt:lpstr>'評価ｼｰﾄ（評価結果）'!Print_Titles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ss0735</dc:creator>
  <cp:lastModifiedBy>川西市</cp:lastModifiedBy>
  <cp:lastPrinted>2020-10-01T05:31:44Z</cp:lastPrinted>
  <dcterms:created xsi:type="dcterms:W3CDTF">2020-06-23T05:22:49Z</dcterms:created>
  <dcterms:modified xsi:type="dcterms:W3CDTF">2020-11-26T02:28:55Z</dcterms:modified>
</cp:coreProperties>
</file>