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４．政策（作業中）\４．指定管理者\指定管理者　評価・モニタリング\H29年度　指定管理評価\二次評価\障害福祉施設\"/>
    </mc:Choice>
  </mc:AlternateContent>
  <bookViews>
    <workbookView xWindow="0" yWindow="0" windowWidth="20490" windowHeight="8835" firstSheet="1" activeTab="1"/>
  </bookViews>
  <sheets>
    <sheet name="評価シート（指定概要）" sheetId="10" r:id="rId1"/>
    <sheet name="評価ｼｰﾄ（評価結果）" sheetId="9" r:id="rId2"/>
    <sheet name="Sheet2" sheetId="12" r:id="rId3"/>
    <sheet name="Sheet1" sheetId="11" r:id="rId4"/>
  </sheets>
  <definedNames>
    <definedName name="_xlnm.Print_Area" localSheetId="1">'評価ｼｰﾄ（評価結果）'!$B$1:$AQ$78</definedName>
    <definedName name="_xlnm.Print_Titles" localSheetId="1">'評価ｼｰﾄ（評価結果）'!$2:$9</definedName>
  </definedNames>
  <calcPr calcId="162913"/>
</workbook>
</file>

<file path=xl/calcChain.xml><?xml version="1.0" encoding="utf-8"?>
<calcChain xmlns="http://schemas.openxmlformats.org/spreadsheetml/2006/main">
  <c r="Z25" i="9" l="1"/>
  <c r="Z39" i="9" l="1"/>
  <c r="AB41" i="9" l="1"/>
  <c r="AC41" i="9" s="1"/>
  <c r="M41" i="9"/>
  <c r="N41" i="9" s="1"/>
  <c r="AB30" i="9" l="1"/>
  <c r="AC30" i="9" s="1"/>
  <c r="AB29" i="9"/>
  <c r="AC29" i="9" s="1"/>
  <c r="AB28" i="9"/>
  <c r="AC28" i="9" s="1"/>
  <c r="AB27" i="9"/>
  <c r="AC25" i="9"/>
  <c r="AB22" i="9"/>
  <c r="AC22" i="9" s="1"/>
  <c r="AB21" i="9"/>
  <c r="AC21" i="9" s="1"/>
  <c r="AC20" i="9"/>
  <c r="AB17" i="9"/>
  <c r="AB16" i="9"/>
  <c r="AC16" i="9" s="1"/>
  <c r="AB15" i="9"/>
  <c r="AB14" i="9"/>
  <c r="AC14" i="9" s="1"/>
  <c r="AB13" i="9"/>
  <c r="AB12" i="9"/>
  <c r="AC12" i="9" s="1"/>
  <c r="AB20" i="9" l="1"/>
  <c r="Z20" i="9" s="1"/>
  <c r="AC27" i="9"/>
  <c r="AB25" i="9" s="1"/>
  <c r="AB65" i="9"/>
  <c r="AC65" i="9" s="1"/>
  <c r="AB64" i="9"/>
  <c r="AC64" i="9" s="1"/>
  <c r="AB63" i="9"/>
  <c r="AC63" i="9" s="1"/>
  <c r="AB62" i="9"/>
  <c r="AC62" i="9" s="1"/>
  <c r="AB61" i="9"/>
  <c r="AB60" i="9"/>
  <c r="AC60" i="9" s="1"/>
  <c r="AB59" i="9"/>
  <c r="AC59" i="9" s="1"/>
  <c r="AB55" i="9"/>
  <c r="AC55" i="9" s="1"/>
  <c r="AB54" i="9"/>
  <c r="AC54" i="9" s="1"/>
  <c r="AB53" i="9"/>
  <c r="AB52" i="9"/>
  <c r="AC52" i="9" s="1"/>
  <c r="AB47" i="9"/>
  <c r="AC47" i="9" s="1"/>
  <c r="AB46" i="9"/>
  <c r="AB45" i="9"/>
  <c r="AC45" i="9" s="1"/>
  <c r="AB40" i="9"/>
  <c r="AC40" i="9" s="1"/>
  <c r="AB36" i="9"/>
  <c r="AC36" i="9" s="1"/>
  <c r="AB35" i="9"/>
  <c r="AC35" i="9" s="1"/>
  <c r="AC39" i="9" l="1"/>
  <c r="AB39" i="9" s="1"/>
  <c r="AC50" i="9"/>
  <c r="AC58" i="9"/>
  <c r="AC69" i="9"/>
  <c r="AC34" i="9"/>
  <c r="AB34" i="9" s="1"/>
  <c r="Z34" i="9" s="1"/>
  <c r="AC33" i="9"/>
  <c r="AC44" i="9"/>
  <c r="AC46" i="9"/>
  <c r="AC51" i="9"/>
  <c r="AC53" i="9"/>
  <c r="AC61" i="9"/>
  <c r="AC10" i="9"/>
  <c r="AC11" i="9"/>
  <c r="M65" i="9"/>
  <c r="N65" i="9" s="1"/>
  <c r="M64" i="9"/>
  <c r="N64" i="9" s="1"/>
  <c r="M63" i="9"/>
  <c r="N63" i="9" s="1"/>
  <c r="M62" i="9"/>
  <c r="N62" i="9" s="1"/>
  <c r="M61" i="9"/>
  <c r="N61" i="9" s="1"/>
  <c r="M60" i="9"/>
  <c r="N60" i="9" s="1"/>
  <c r="M59" i="9"/>
  <c r="N59" i="9" s="1"/>
  <c r="M55" i="9"/>
  <c r="N55" i="9" s="1"/>
  <c r="M54" i="9"/>
  <c r="M53" i="9"/>
  <c r="N53" i="9" s="1"/>
  <c r="M52" i="9"/>
  <c r="N52" i="9" s="1"/>
  <c r="M47" i="9"/>
  <c r="M46" i="9"/>
  <c r="N46" i="9" s="1"/>
  <c r="M45" i="9"/>
  <c r="N45" i="9" s="1"/>
  <c r="M40" i="9"/>
  <c r="N40" i="9" s="1"/>
  <c r="M36" i="9"/>
  <c r="N36" i="9" s="1"/>
  <c r="M35" i="9"/>
  <c r="M30" i="9"/>
  <c r="N30" i="9" s="1"/>
  <c r="M29" i="9"/>
  <c r="N29" i="9" s="1"/>
  <c r="M28" i="9"/>
  <c r="N28" i="9" s="1"/>
  <c r="M27" i="9"/>
  <c r="N27" i="9" s="1"/>
  <c r="M22" i="9"/>
  <c r="M21" i="9"/>
  <c r="M17" i="9"/>
  <c r="M16" i="9"/>
  <c r="N16" i="9" s="1"/>
  <c r="M15" i="9"/>
  <c r="M14" i="9"/>
  <c r="N14" i="9" s="1"/>
  <c r="M13" i="9"/>
  <c r="M12" i="9"/>
  <c r="AB58" i="9" l="1"/>
  <c r="Z58" i="9" s="1"/>
  <c r="N12" i="9"/>
  <c r="N69" i="9"/>
  <c r="N21" i="9"/>
  <c r="AB51" i="9"/>
  <c r="Z51" i="9" s="1"/>
  <c r="AB69" i="9"/>
  <c r="Z69" i="9" s="1"/>
  <c r="N39" i="9"/>
  <c r="M39" i="9" s="1"/>
  <c r="K39" i="9" s="1"/>
  <c r="AB10" i="9"/>
  <c r="Z10" i="9" s="1"/>
  <c r="AB33" i="9"/>
  <c r="Z33" i="9" s="1"/>
  <c r="N58" i="9"/>
  <c r="M58" i="9" s="1"/>
  <c r="K58" i="9" s="1"/>
  <c r="AB44" i="9"/>
  <c r="Z44" i="9" s="1"/>
  <c r="AB11" i="9"/>
  <c r="Z11" i="9" s="1"/>
  <c r="AB50" i="9"/>
  <c r="Z50" i="9" s="1"/>
  <c r="N34" i="9"/>
  <c r="N44" i="9"/>
  <c r="N51" i="9"/>
  <c r="N50" i="9"/>
  <c r="N33" i="9"/>
  <c r="N25" i="9"/>
  <c r="M25" i="9" s="1"/>
  <c r="K25" i="9" s="1"/>
  <c r="N10" i="9"/>
  <c r="N47" i="9"/>
  <c r="N35" i="9"/>
  <c r="N20" i="9"/>
  <c r="N22" i="9"/>
  <c r="N54" i="9"/>
  <c r="N11" i="9"/>
  <c r="M11" i="9" s="1"/>
  <c r="K11" i="9" s="1"/>
  <c r="M44" i="9" l="1"/>
  <c r="K44" i="9" s="1"/>
  <c r="M69" i="9"/>
  <c r="K69" i="9" s="1"/>
  <c r="M50" i="9"/>
  <c r="K50" i="9" s="1"/>
  <c r="M34" i="9"/>
  <c r="K34" i="9" s="1"/>
  <c r="M20" i="9"/>
  <c r="K20" i="9" s="1"/>
  <c r="M10" i="9"/>
  <c r="K10" i="9" s="1"/>
  <c r="M51" i="9"/>
  <c r="K51" i="9" s="1"/>
  <c r="M33" i="9"/>
  <c r="K33" i="9" s="1"/>
</calcChain>
</file>

<file path=xl/sharedStrings.xml><?xml version="1.0" encoding="utf-8"?>
<sst xmlns="http://schemas.openxmlformats.org/spreadsheetml/2006/main" count="362" uniqueCount="209">
  <si>
    <t>設置目的</t>
    <rPh sb="0" eb="2">
      <t>セッチ</t>
    </rPh>
    <rPh sb="2" eb="4">
      <t>モクテキ</t>
    </rPh>
    <phoneticPr fontId="1"/>
  </si>
  <si>
    <t>所 在 地</t>
    <rPh sb="0" eb="1">
      <t>トコロ</t>
    </rPh>
    <rPh sb="2" eb="3">
      <t>ザイ</t>
    </rPh>
    <rPh sb="4" eb="5">
      <t>チ</t>
    </rPh>
    <phoneticPr fontId="1"/>
  </si>
  <si>
    <t>指定管理者</t>
    <rPh sb="0" eb="2">
      <t>シテイ</t>
    </rPh>
    <rPh sb="2" eb="5">
      <t>カンリシャ</t>
    </rPh>
    <phoneticPr fontId="1"/>
  </si>
  <si>
    <t>施設概要</t>
    <rPh sb="0" eb="2">
      <t>シセツ</t>
    </rPh>
    <rPh sb="2" eb="4">
      <t>ガイヨウ</t>
    </rPh>
    <phoneticPr fontId="1"/>
  </si>
  <si>
    <t>名　　 称</t>
    <rPh sb="0" eb="1">
      <t>ナ</t>
    </rPh>
    <rPh sb="4" eb="5">
      <t>ショウ</t>
    </rPh>
    <phoneticPr fontId="1"/>
  </si>
  <si>
    <t>指定管理業務の内容</t>
    <rPh sb="0" eb="2">
      <t>シテイ</t>
    </rPh>
    <rPh sb="2" eb="4">
      <t>カンリ</t>
    </rPh>
    <rPh sb="4" eb="6">
      <t>ギョウム</t>
    </rPh>
    <rPh sb="7" eb="9">
      <t>ナイヨウ</t>
    </rPh>
    <phoneticPr fontId="1"/>
  </si>
  <si>
    <t>評価対象期間</t>
    <rPh sb="0" eb="2">
      <t>ヒョウカ</t>
    </rPh>
    <rPh sb="2" eb="4">
      <t>タイショウ</t>
    </rPh>
    <rPh sb="4" eb="6">
      <t>キカン</t>
    </rPh>
    <phoneticPr fontId="1"/>
  </si>
  <si>
    <t>指定期間</t>
    <rPh sb="0" eb="2">
      <t>シテイ</t>
    </rPh>
    <rPh sb="2" eb="4">
      <t>キカン</t>
    </rPh>
    <phoneticPr fontId="1"/>
  </si>
  <si>
    <t>　※　指定管理の業務内容を明確に記入してください。</t>
    <rPh sb="3" eb="5">
      <t>シテイ</t>
    </rPh>
    <rPh sb="5" eb="7">
      <t>カンリ</t>
    </rPh>
    <rPh sb="8" eb="10">
      <t>ギョウム</t>
    </rPh>
    <rPh sb="10" eb="12">
      <t>ナイヨウ</t>
    </rPh>
    <rPh sb="13" eb="15">
      <t>メイカク</t>
    </rPh>
    <rPh sb="16" eb="18">
      <t>キニュウ</t>
    </rPh>
    <phoneticPr fontId="1"/>
  </si>
  <si>
    <t>所　　管　　課</t>
    <rPh sb="0" eb="1">
      <t>トコロ</t>
    </rPh>
    <rPh sb="3" eb="4">
      <t>カン</t>
    </rPh>
    <rPh sb="6" eb="7">
      <t>カ</t>
    </rPh>
    <phoneticPr fontId="1"/>
  </si>
  <si>
    <t>評価項目及び評価のポイント</t>
    <rPh sb="0" eb="2">
      <t>ヒョウカ</t>
    </rPh>
    <rPh sb="2" eb="4">
      <t>コウモク</t>
    </rPh>
    <rPh sb="4" eb="5">
      <t>オヨ</t>
    </rPh>
    <rPh sb="6" eb="8">
      <t>ヒョウカ</t>
    </rPh>
    <phoneticPr fontId="1"/>
  </si>
  <si>
    <t>① 施設の目的に則って、有効に活用（利用）されていたか。</t>
    <phoneticPr fontId="1"/>
  </si>
  <si>
    <t>３　公の施設に相応しい適正な管理運営に関する取組み【適正性】</t>
    <phoneticPr fontId="1"/>
  </si>
  <si>
    <t>評価ランク</t>
    <rPh sb="0" eb="2">
      <t>ヒョウカ</t>
    </rPh>
    <phoneticPr fontId="1"/>
  </si>
  <si>
    <t>総　　合　　評　　価</t>
    <rPh sb="0" eb="1">
      <t>ソウ</t>
    </rPh>
    <rPh sb="3" eb="4">
      <t>ア</t>
    </rPh>
    <rPh sb="6" eb="7">
      <t>ヒョウ</t>
    </rPh>
    <rPh sb="9" eb="10">
      <t>アタイ</t>
    </rPh>
    <phoneticPr fontId="1"/>
  </si>
  <si>
    <t>A</t>
    <phoneticPr fontId="1"/>
  </si>
  <si>
    <t>B</t>
    <phoneticPr fontId="1"/>
  </si>
  <si>
    <t>C</t>
    <phoneticPr fontId="1"/>
  </si>
  <si>
    <t>D</t>
    <phoneticPr fontId="1"/>
  </si>
  <si>
    <t>以上</t>
    <rPh sb="0" eb="2">
      <t>イジョウ</t>
    </rPh>
    <phoneticPr fontId="1"/>
  </si>
  <si>
    <t>小項目評価</t>
    <rPh sb="0" eb="1">
      <t>ショウ</t>
    </rPh>
    <rPh sb="1" eb="3">
      <t>コウモク</t>
    </rPh>
    <rPh sb="3" eb="5">
      <t>ヒョウカ</t>
    </rPh>
    <phoneticPr fontId="1"/>
  </si>
  <si>
    <t>大・中項目・総合評価</t>
    <rPh sb="0" eb="1">
      <t>ダイ</t>
    </rPh>
    <rPh sb="2" eb="3">
      <t>チュウ</t>
    </rPh>
    <rPh sb="3" eb="5">
      <t>コウモク</t>
    </rPh>
    <rPh sb="6" eb="8">
      <t>ソウゴウ</t>
    </rPh>
    <rPh sb="8" eb="10">
      <t>ヒョウカ</t>
    </rPh>
    <phoneticPr fontId="1"/>
  </si>
  <si>
    <t>●小項目をＡＢＣＤ評価し、各評価を点数化</t>
    <rPh sb="1" eb="4">
      <t>ショウコウモク</t>
    </rPh>
    <rPh sb="9" eb="11">
      <t>ヒョウカ</t>
    </rPh>
    <rPh sb="13" eb="14">
      <t>カク</t>
    </rPh>
    <rPh sb="14" eb="16">
      <t>ヒョウカ</t>
    </rPh>
    <rPh sb="17" eb="20">
      <t>テンスウカ</t>
    </rPh>
    <phoneticPr fontId="1"/>
  </si>
  <si>
    <t>●大項目は小項目の点数の平均をもとにＡＢＣＤ評価</t>
    <rPh sb="1" eb="2">
      <t>ダイ</t>
    </rPh>
    <rPh sb="2" eb="4">
      <t>コウモク</t>
    </rPh>
    <rPh sb="5" eb="8">
      <t>ショウコウモク</t>
    </rPh>
    <rPh sb="9" eb="11">
      <t>テンスウ</t>
    </rPh>
    <rPh sb="12" eb="14">
      <t>ヘイキン</t>
    </rPh>
    <rPh sb="22" eb="24">
      <t>ヒョウカ</t>
    </rPh>
    <phoneticPr fontId="1"/>
  </si>
  <si>
    <t>●総合評価は全ての小項目の点数の平均をもとにＡＢＣＤ評価</t>
    <rPh sb="1" eb="3">
      <t>ソウゴウ</t>
    </rPh>
    <rPh sb="3" eb="5">
      <t>ヒョウカ</t>
    </rPh>
    <rPh sb="6" eb="7">
      <t>スベ</t>
    </rPh>
    <rPh sb="9" eb="12">
      <t>ショウコウモク</t>
    </rPh>
    <rPh sb="13" eb="15">
      <t>テンスウ</t>
    </rPh>
    <rPh sb="16" eb="18">
      <t>ヘイキン</t>
    </rPh>
    <rPh sb="26" eb="28">
      <t>ヒョウカ</t>
    </rPh>
    <phoneticPr fontId="1"/>
  </si>
  <si>
    <t>●中項目は小項目の点数の平均をもとにＡＢＣＤ評価</t>
    <phoneticPr fontId="1"/>
  </si>
  <si>
    <t>未満</t>
    <rPh sb="0" eb="2">
      <t>ミマン</t>
    </rPh>
    <phoneticPr fontId="1"/>
  </si>
  <si>
    <t>※評価なしの場合は上記平均に含めない</t>
    <rPh sb="1" eb="3">
      <t>ヒョウカ</t>
    </rPh>
    <rPh sb="6" eb="8">
      <t>バアイ</t>
    </rPh>
    <rPh sb="9" eb="11">
      <t>ジョウキ</t>
    </rPh>
    <rPh sb="11" eb="13">
      <t>ヘイキン</t>
    </rPh>
    <rPh sb="14" eb="15">
      <t>フク</t>
    </rPh>
    <phoneticPr fontId="1"/>
  </si>
  <si>
    <t>評価レベル・評価のポイント</t>
    <rPh sb="0" eb="2">
      <t>ヒョウカ</t>
    </rPh>
    <rPh sb="6" eb="8">
      <t>ヒョウカ</t>
    </rPh>
    <phoneticPr fontId="1"/>
  </si>
  <si>
    <t>（1-1） 施設の設置目的である事業運営の達成</t>
    <rPh sb="6" eb="8">
      <t>シセツ</t>
    </rPh>
    <rPh sb="9" eb="11">
      <t>セッチ</t>
    </rPh>
    <rPh sb="11" eb="13">
      <t>モクテキ</t>
    </rPh>
    <rPh sb="16" eb="18">
      <t>ジギョウ</t>
    </rPh>
    <rPh sb="18" eb="20">
      <t>ウンエイ</t>
    </rPh>
    <rPh sb="21" eb="23">
      <t>タッセイ</t>
    </rPh>
    <phoneticPr fontId="1"/>
  </si>
  <si>
    <t>(1-2) 施設の利用状況及び事業への参加状況</t>
    <phoneticPr fontId="1"/>
  </si>
  <si>
    <t>（1-3） 利用者の満足度</t>
    <phoneticPr fontId="1"/>
  </si>
  <si>
    <t>２　効率性の向上に関する取組み
         　【効率性】</t>
    <phoneticPr fontId="1"/>
  </si>
  <si>
    <t>(2-1) 経費の節減</t>
    <phoneticPr fontId="1"/>
  </si>
  <si>
    <t>(3-1)  管理運営の実施状況</t>
    <phoneticPr fontId="1"/>
  </si>
  <si>
    <t>【記入上の留意点】</t>
    <rPh sb="1" eb="3">
      <t>キニュウ</t>
    </rPh>
    <rPh sb="3" eb="4">
      <t>ジョウ</t>
    </rPh>
    <rPh sb="5" eb="8">
      <t>リュウイテン</t>
    </rPh>
    <phoneticPr fontId="1"/>
  </si>
  <si>
    <t>施設名</t>
    <rPh sb="0" eb="2">
      <t>シセツ</t>
    </rPh>
    <rPh sb="2" eb="3">
      <t>メイ</t>
    </rPh>
    <phoneticPr fontId="1"/>
  </si>
  <si>
    <t>管理者</t>
    <rPh sb="0" eb="3">
      <t>カンリシャ</t>
    </rPh>
    <phoneticPr fontId="1"/>
  </si>
  <si>
    <t>所管課</t>
    <rPh sb="0" eb="2">
      <t>ショカン</t>
    </rPh>
    <rPh sb="2" eb="3">
      <t>カ</t>
    </rPh>
    <phoneticPr fontId="1"/>
  </si>
  <si>
    <t>（２）水色の表観覧にはドロップダウンで評価（A、B、C、D）が選択できます。評価欄の濃淡ピンク色の部分は、水色の部分に評価を入力すると自動的に総合評価が表示されます。</t>
    <rPh sb="3" eb="5">
      <t>ミズイロ</t>
    </rPh>
    <rPh sb="6" eb="7">
      <t>ヒョウ</t>
    </rPh>
    <rPh sb="7" eb="9">
      <t>カンラン</t>
    </rPh>
    <rPh sb="19" eb="21">
      <t>ヒョウカ</t>
    </rPh>
    <rPh sb="31" eb="33">
      <t>センタク</t>
    </rPh>
    <rPh sb="38" eb="40">
      <t>ヒョウカ</t>
    </rPh>
    <rPh sb="40" eb="41">
      <t>ラン</t>
    </rPh>
    <rPh sb="42" eb="44">
      <t>ノウタン</t>
    </rPh>
    <rPh sb="47" eb="48">
      <t>イロ</t>
    </rPh>
    <rPh sb="49" eb="51">
      <t>ブブン</t>
    </rPh>
    <rPh sb="53" eb="55">
      <t>ミズイロ</t>
    </rPh>
    <rPh sb="56" eb="58">
      <t>ブブン</t>
    </rPh>
    <rPh sb="59" eb="61">
      <t>ヒョウカ</t>
    </rPh>
    <rPh sb="62" eb="64">
      <t>ニュウリョク</t>
    </rPh>
    <rPh sb="67" eb="70">
      <t>ジドウテキ</t>
    </rPh>
    <rPh sb="71" eb="75">
      <t>ソウゴウヒョウカ</t>
    </rPh>
    <rPh sb="73" eb="75">
      <t>ヒョウカ</t>
    </rPh>
    <rPh sb="76" eb="78">
      <t>ヒョウジ</t>
    </rPh>
    <phoneticPr fontId="1"/>
  </si>
  <si>
    <t>（１）指定管理者は、自己評価記入欄に、市所管課は、一次評価記入欄に評価を記入いただきますようお願いします。</t>
    <rPh sb="3" eb="5">
      <t>シテイ</t>
    </rPh>
    <rPh sb="5" eb="8">
      <t>カンリシャ</t>
    </rPh>
    <rPh sb="10" eb="12">
      <t>ジコ</t>
    </rPh>
    <rPh sb="12" eb="14">
      <t>ヒョウカ</t>
    </rPh>
    <rPh sb="14" eb="16">
      <t>キニュウ</t>
    </rPh>
    <rPh sb="16" eb="17">
      <t>ラン</t>
    </rPh>
    <rPh sb="19" eb="20">
      <t>シ</t>
    </rPh>
    <rPh sb="20" eb="22">
      <t>ショカン</t>
    </rPh>
    <rPh sb="22" eb="23">
      <t>カ</t>
    </rPh>
    <rPh sb="25" eb="27">
      <t>イチジ</t>
    </rPh>
    <rPh sb="27" eb="29">
      <t>ヒョウカ</t>
    </rPh>
    <rPh sb="29" eb="31">
      <t>キニュウ</t>
    </rPh>
    <rPh sb="31" eb="32">
      <t>ラン</t>
    </rPh>
    <rPh sb="33" eb="35">
      <t>ヒョウカ</t>
    </rPh>
    <rPh sb="36" eb="38">
      <t>キニュウ</t>
    </rPh>
    <rPh sb="47" eb="48">
      <t>ネガ</t>
    </rPh>
    <phoneticPr fontId="1"/>
  </si>
  <si>
    <t>非利用料金制　　　・　　一部利用料金制　　　・　　　完全利用料金制</t>
    <rPh sb="0" eb="1">
      <t>ヒ</t>
    </rPh>
    <rPh sb="1" eb="3">
      <t>リヨウ</t>
    </rPh>
    <rPh sb="3" eb="5">
      <t>リョウキン</t>
    </rPh>
    <rPh sb="5" eb="6">
      <t>セイ</t>
    </rPh>
    <rPh sb="12" eb="14">
      <t>イチブ</t>
    </rPh>
    <rPh sb="14" eb="16">
      <t>リヨウ</t>
    </rPh>
    <rPh sb="16" eb="18">
      <t>リョウキン</t>
    </rPh>
    <rPh sb="18" eb="19">
      <t>セイ</t>
    </rPh>
    <rPh sb="26" eb="28">
      <t>カンゼン</t>
    </rPh>
    <rPh sb="28" eb="30">
      <t>リヨウ</t>
    </rPh>
    <rPh sb="30" eb="32">
      <t>リョウキン</t>
    </rPh>
    <rPh sb="32" eb="33">
      <t>セイ</t>
    </rPh>
    <phoneticPr fontId="1"/>
  </si>
  <si>
    <t>利　　用　　料　　金　　制</t>
    <rPh sb="0" eb="1">
      <t>トシ</t>
    </rPh>
    <rPh sb="3" eb="4">
      <t>ヨウ</t>
    </rPh>
    <rPh sb="6" eb="7">
      <t>リョウ</t>
    </rPh>
    <rPh sb="9" eb="10">
      <t>キン</t>
    </rPh>
    <rPh sb="12" eb="13">
      <t>セイ</t>
    </rPh>
    <phoneticPr fontId="1"/>
  </si>
  <si>
    <t>区  分</t>
    <rPh sb="0" eb="1">
      <t>ク</t>
    </rPh>
    <rPh sb="3" eb="4">
      <t>ブン</t>
    </rPh>
    <phoneticPr fontId="1"/>
  </si>
  <si>
    <t>【評価区分】</t>
    <rPh sb="1" eb="3">
      <t>ヒョウカ</t>
    </rPh>
    <rPh sb="3" eb="5">
      <t>クブン</t>
    </rPh>
    <phoneticPr fontId="1"/>
  </si>
  <si>
    <t>A</t>
    <phoneticPr fontId="1"/>
  </si>
  <si>
    <t>B</t>
    <phoneticPr fontId="1"/>
  </si>
  <si>
    <t>C</t>
    <phoneticPr fontId="1"/>
  </si>
  <si>
    <t>D</t>
    <phoneticPr fontId="1"/>
  </si>
  <si>
    <t>課　題　含</t>
    <rPh sb="0" eb="1">
      <t>カ</t>
    </rPh>
    <rPh sb="2" eb="3">
      <t>ダイ</t>
    </rPh>
    <rPh sb="4" eb="5">
      <t>フク</t>
    </rPh>
    <phoneticPr fontId="1"/>
  </si>
  <si>
    <t>要　改　善</t>
    <rPh sb="0" eb="1">
      <t>ヨウ</t>
    </rPh>
    <rPh sb="2" eb="3">
      <t>カイ</t>
    </rPh>
    <rPh sb="4" eb="5">
      <t>ゼン</t>
    </rPh>
    <phoneticPr fontId="1"/>
  </si>
  <si>
    <t>優　　　良</t>
    <rPh sb="0" eb="1">
      <t>ユウ</t>
    </rPh>
    <rPh sb="4" eb="5">
      <t>リョウ</t>
    </rPh>
    <phoneticPr fontId="1"/>
  </si>
  <si>
    <t>良　　　好</t>
    <rPh sb="0" eb="1">
      <t>リョウ</t>
    </rPh>
    <rPh sb="4" eb="5">
      <t>ヨシミ</t>
    </rPh>
    <phoneticPr fontId="1"/>
  </si>
  <si>
    <t>指定管理者一次評価
【市所管記入欄】</t>
    <rPh sb="0" eb="2">
      <t>シテイ</t>
    </rPh>
    <rPh sb="2" eb="5">
      <t>カンリシャ</t>
    </rPh>
    <rPh sb="5" eb="7">
      <t>イチジ</t>
    </rPh>
    <rPh sb="7" eb="9">
      <t>ヒョウカ</t>
    </rPh>
    <rPh sb="11" eb="12">
      <t>シ</t>
    </rPh>
    <rPh sb="12" eb="14">
      <t>ショカン</t>
    </rPh>
    <rPh sb="14" eb="16">
      <t>キニュウ</t>
    </rPh>
    <rPh sb="16" eb="17">
      <t>ラン</t>
    </rPh>
    <phoneticPr fontId="1"/>
  </si>
  <si>
    <t>指定管理者自己評価結果
【指定管理者記入欄】</t>
    <rPh sb="0" eb="2">
      <t>シテイ</t>
    </rPh>
    <rPh sb="2" eb="5">
      <t>カンリシャ</t>
    </rPh>
    <rPh sb="5" eb="7">
      <t>ジコ</t>
    </rPh>
    <rPh sb="7" eb="9">
      <t>ヒョウカ</t>
    </rPh>
    <rPh sb="9" eb="11">
      <t>ケッカ</t>
    </rPh>
    <rPh sb="13" eb="15">
      <t>シテイ</t>
    </rPh>
    <rPh sb="15" eb="18">
      <t>カンリシャ</t>
    </rPh>
    <rPh sb="18" eb="20">
      <t>キニュウ</t>
    </rPh>
    <rPh sb="20" eb="21">
      <t>ラン</t>
    </rPh>
    <phoneticPr fontId="1"/>
  </si>
  <si>
    <t>＜改善内容＞</t>
    <rPh sb="1" eb="3">
      <t>カイゼン</t>
    </rPh>
    <rPh sb="3" eb="5">
      <t>ナイヨウ</t>
    </rPh>
    <phoneticPr fontId="1"/>
  </si>
  <si>
    <t>評価レベル</t>
    <rPh sb="0" eb="2">
      <t>ヒョウカ</t>
    </rPh>
    <phoneticPr fontId="1"/>
  </si>
  <si>
    <t>１　施設の設置目的の達成に関する取組み 【有効性】</t>
    <rPh sb="2" eb="4">
      <t>シセツ</t>
    </rPh>
    <rPh sb="5" eb="7">
      <t>セッチ</t>
    </rPh>
    <rPh sb="7" eb="9">
      <t>モクテキ</t>
    </rPh>
    <rPh sb="10" eb="12">
      <t>タッセイ</t>
    </rPh>
    <rPh sb="13" eb="14">
      <t>カン</t>
    </rPh>
    <rPh sb="16" eb="18">
      <t>トリク</t>
    </rPh>
    <rPh sb="21" eb="24">
      <t>ユウコウセイ</t>
    </rPh>
    <phoneticPr fontId="1"/>
  </si>
  <si>
    <t>指定管理者二次評価
【外部評価者記入欄】</t>
    <rPh sb="0" eb="2">
      <t>シテイ</t>
    </rPh>
    <rPh sb="2" eb="4">
      <t>カンリ</t>
    </rPh>
    <rPh sb="4" eb="5">
      <t>シャ</t>
    </rPh>
    <rPh sb="5" eb="7">
      <t>ニジ</t>
    </rPh>
    <rPh sb="7" eb="9">
      <t>ヒョウカ</t>
    </rPh>
    <rPh sb="11" eb="13">
      <t>ガイブ</t>
    </rPh>
    <rPh sb="13" eb="15">
      <t>ヒョウカ</t>
    </rPh>
    <rPh sb="15" eb="16">
      <t>シャ</t>
    </rPh>
    <rPh sb="16" eb="18">
      <t>キニュウ</t>
    </rPh>
    <rPh sb="18" eb="19">
      <t>ラン</t>
    </rPh>
    <phoneticPr fontId="1"/>
  </si>
  <si>
    <t>指定管理者二次評価
【外部評価者記入欄】</t>
    <phoneticPr fontId="1"/>
  </si>
  <si>
    <t>１　施設の設置目的の達成に関する取組み  【有効性】</t>
    <rPh sb="2" eb="4">
      <t>シセツ</t>
    </rPh>
    <rPh sb="5" eb="7">
      <t>セッチ</t>
    </rPh>
    <rPh sb="7" eb="9">
      <t>モクテキ</t>
    </rPh>
    <rPh sb="10" eb="12">
      <t>タッセイ</t>
    </rPh>
    <rPh sb="13" eb="14">
      <t>カン</t>
    </rPh>
    <rPh sb="16" eb="18">
      <t>トリク</t>
    </rPh>
    <rPh sb="22" eb="25">
      <t>ユウコウセイ</t>
    </rPh>
    <phoneticPr fontId="1"/>
  </si>
  <si>
    <t>(2-2) 収入の増加</t>
    <phoneticPr fontId="1"/>
  </si>
  <si>
    <t>②収入の増加など取り組みの効果は得られたか。</t>
    <rPh sb="1" eb="3">
      <t>シュウニュウ</t>
    </rPh>
    <rPh sb="4" eb="6">
      <t>ゾウカ</t>
    </rPh>
    <rPh sb="8" eb="9">
      <t>ト</t>
    </rPh>
    <rPh sb="10" eb="11">
      <t>ク</t>
    </rPh>
    <rPh sb="13" eb="15">
      <t>コウカ</t>
    </rPh>
    <rPh sb="16" eb="17">
      <t>エ</t>
    </rPh>
    <phoneticPr fontId="1"/>
  </si>
  <si>
    <t>(3-2) 法令順守、個人情報の保護、安全対策、危機管理体制、平等利用など</t>
    <rPh sb="6" eb="8">
      <t>ホウレイ</t>
    </rPh>
    <rPh sb="8" eb="10">
      <t>ジュンシュ</t>
    </rPh>
    <phoneticPr fontId="1"/>
  </si>
  <si>
    <t>＜　課　 題　＞</t>
    <rPh sb="2" eb="3">
      <t>カ</t>
    </rPh>
    <rPh sb="5" eb="6">
      <t>ダイ</t>
    </rPh>
    <phoneticPr fontId="1"/>
  </si>
  <si>
    <t>＜　課 　題　＞</t>
    <rPh sb="2" eb="3">
      <t>カ</t>
    </rPh>
    <rPh sb="5" eb="6">
      <t>ダイ</t>
    </rPh>
    <phoneticPr fontId="1"/>
  </si>
  <si>
    <t>　・評価できる内容</t>
    <rPh sb="2" eb="4">
      <t>ヒョウカ</t>
    </rPh>
    <rPh sb="7" eb="9">
      <t>ナイヨウ</t>
    </rPh>
    <phoneticPr fontId="1"/>
  </si>
  <si>
    <t>(3-1)  管理運営の実施状況</t>
    <phoneticPr fontId="1"/>
  </si>
  <si>
    <t>②法令や市等の指導に基づき、業務に必要な研修・教育が適切に行われたか。</t>
    <rPh sb="1" eb="3">
      <t>ホウレイ</t>
    </rPh>
    <rPh sb="4" eb="5">
      <t>シ</t>
    </rPh>
    <rPh sb="5" eb="6">
      <t>トウ</t>
    </rPh>
    <rPh sb="7" eb="9">
      <t>シドウ</t>
    </rPh>
    <rPh sb="10" eb="11">
      <t>モト</t>
    </rPh>
    <phoneticPr fontId="1"/>
  </si>
  <si>
    <t>④施設の良好な管理運営を進めるため、新たな取り組みについて、指定管理者自ら提案・検討を進め、実施されたか。</t>
    <rPh sb="1" eb="3">
      <t>シセツ</t>
    </rPh>
    <rPh sb="4" eb="6">
      <t>リョウコウ</t>
    </rPh>
    <rPh sb="7" eb="9">
      <t>カンリ</t>
    </rPh>
    <rPh sb="9" eb="11">
      <t>ウンエイ</t>
    </rPh>
    <rPh sb="12" eb="13">
      <t>スス</t>
    </rPh>
    <rPh sb="30" eb="32">
      <t>シテイ</t>
    </rPh>
    <rPh sb="32" eb="35">
      <t>カンリシャ</t>
    </rPh>
    <rPh sb="35" eb="36">
      <t>ミズカ</t>
    </rPh>
    <rPh sb="37" eb="39">
      <t>テイアン</t>
    </rPh>
    <rPh sb="40" eb="42">
      <t>ケントウ</t>
    </rPh>
    <rPh sb="43" eb="44">
      <t>スス</t>
    </rPh>
    <rPh sb="46" eb="48">
      <t>ジッシ</t>
    </rPh>
    <phoneticPr fontId="1"/>
  </si>
  <si>
    <t>①法令や市等の指導に基づき、施設の管理運営に、適切な人員配置をされていたか。</t>
    <rPh sb="1" eb="3">
      <t>ホウレイ</t>
    </rPh>
    <rPh sb="4" eb="5">
      <t>シ</t>
    </rPh>
    <rPh sb="5" eb="6">
      <t>トウ</t>
    </rPh>
    <rPh sb="7" eb="9">
      <t>シドウ</t>
    </rPh>
    <rPh sb="10" eb="11">
      <t>モト</t>
    </rPh>
    <rPh sb="14" eb="16">
      <t>シセツ</t>
    </rPh>
    <phoneticPr fontId="1"/>
  </si>
  <si>
    <t>(2-3) 収支のバランスなど　</t>
    <phoneticPr fontId="1"/>
  </si>
  <si>
    <t>２　効率性の向上に関する取組み
    　【効率性】</t>
    <phoneticPr fontId="1"/>
  </si>
  <si>
    <t>(2-3) 収支のバランスなど</t>
    <phoneticPr fontId="1"/>
  </si>
  <si>
    <t>②費用対効果を考えながら、経費の効果的で効率的な執行が行われたか。</t>
    <rPh sb="1" eb="6">
      <t>ヒヨウタイコウカ</t>
    </rPh>
    <rPh sb="7" eb="8">
      <t>カンガ</t>
    </rPh>
    <phoneticPr fontId="1"/>
  </si>
  <si>
    <t>③収支の内容に不適切な点はなかったか。</t>
    <phoneticPr fontId="1"/>
  </si>
  <si>
    <t>③経費の節減やサービス提供の質など、管理運営が適切に行われていたか。</t>
    <rPh sb="1" eb="3">
      <t>ケイヒ</t>
    </rPh>
    <rPh sb="4" eb="6">
      <t>セツゲン</t>
    </rPh>
    <rPh sb="11" eb="13">
      <t>テイキョウ</t>
    </rPh>
    <rPh sb="14" eb="15">
      <t>シツ</t>
    </rPh>
    <rPh sb="18" eb="20">
      <t>カンリ</t>
    </rPh>
    <rPh sb="20" eb="22">
      <t>ウンエイ</t>
    </rPh>
    <phoneticPr fontId="1"/>
  </si>
  <si>
    <t>(2-2) 収入の増加</t>
    <phoneticPr fontId="1"/>
  </si>
  <si>
    <t>評価項目及びポイント</t>
    <rPh sb="0" eb="2">
      <t>ヒョウカ</t>
    </rPh>
    <rPh sb="2" eb="4">
      <t>コウモク</t>
    </rPh>
    <rPh sb="4" eb="5">
      <t>オヨ</t>
    </rPh>
    <phoneticPr fontId="1"/>
  </si>
  <si>
    <t>なぜその評価に至ったか（説明）</t>
    <rPh sb="4" eb="6">
      <t>ヒョウカ</t>
    </rPh>
    <rPh sb="7" eb="8">
      <t>イタ</t>
    </rPh>
    <rPh sb="12" eb="14">
      <t>セツメイ</t>
    </rPh>
    <phoneticPr fontId="1"/>
  </si>
  <si>
    <t>②利用者アンケート調査の結果から、施設利用者ニーズや満足度を把握し、事業の改善等が得られたか。</t>
    <rPh sb="9" eb="11">
      <t>チョウサ</t>
    </rPh>
    <rPh sb="28" eb="29">
      <t>ド</t>
    </rPh>
    <rPh sb="30" eb="32">
      <t>ハアク</t>
    </rPh>
    <rPh sb="34" eb="36">
      <t>ジギョウ</t>
    </rPh>
    <rPh sb="37" eb="39">
      <t>カイゼン</t>
    </rPh>
    <rPh sb="39" eb="40">
      <t>トウ</t>
    </rPh>
    <phoneticPr fontId="1"/>
  </si>
  <si>
    <t>③利用者からの苦情に対して十分な対応がなされたか。</t>
    <phoneticPr fontId="1"/>
  </si>
  <si>
    <t>④アンケート調査以外に、さまざまな手法で利用者の意見を把握し、それらを反映させる取組みがなされたか。</t>
    <rPh sb="6" eb="8">
      <t>チョウサ</t>
    </rPh>
    <rPh sb="8" eb="10">
      <t>イガイ</t>
    </rPh>
    <rPh sb="17" eb="19">
      <t>シュホウ</t>
    </rPh>
    <phoneticPr fontId="1"/>
  </si>
  <si>
    <t>⑤サービスの質を向上させるため具体的な取り組みを行ったか。また、取り組みの結果、どのような効果が得られたか。</t>
    <rPh sb="24" eb="25">
      <t>オコナ</t>
    </rPh>
    <rPh sb="32" eb="33">
      <t>ト</t>
    </rPh>
    <rPh sb="34" eb="35">
      <t>ク</t>
    </rPh>
    <rPh sb="37" eb="39">
      <t>ケッカ</t>
    </rPh>
    <phoneticPr fontId="1"/>
  </si>
  <si>
    <t>① 施設の管理運営に関し、経費を効率的に節減するための十分な取組みが行われ、その効果が得られたか。</t>
    <rPh sb="34" eb="35">
      <t>オコナ</t>
    </rPh>
    <phoneticPr fontId="1"/>
  </si>
  <si>
    <t>② 管理運営業務の遂行にあたり、業者発注や業務委託により行われる場合、適切な水準で行われ、経費が最小限となるような競争が行われたか。</t>
    <rPh sb="2" eb="4">
      <t>カンリ</t>
    </rPh>
    <rPh sb="4" eb="6">
      <t>ウンエイ</t>
    </rPh>
    <rPh sb="6" eb="8">
      <t>ギョウム</t>
    </rPh>
    <rPh sb="9" eb="11">
      <t>スイコウ</t>
    </rPh>
    <rPh sb="16" eb="18">
      <t>ギョウシャ</t>
    </rPh>
    <rPh sb="18" eb="20">
      <t>ハッチュウ</t>
    </rPh>
    <rPh sb="21" eb="23">
      <t>ギョウム</t>
    </rPh>
    <rPh sb="23" eb="25">
      <t>イタク</t>
    </rPh>
    <rPh sb="28" eb="29">
      <t>オコナ</t>
    </rPh>
    <rPh sb="32" eb="34">
      <t>バアイ</t>
    </rPh>
    <rPh sb="35" eb="37">
      <t>テキセツ</t>
    </rPh>
    <rPh sb="38" eb="40">
      <t>スイジュン</t>
    </rPh>
    <rPh sb="41" eb="42">
      <t>オコナ</t>
    </rPh>
    <rPh sb="45" eb="47">
      <t>ケイヒ</t>
    </rPh>
    <rPh sb="48" eb="51">
      <t>サイショウゲン</t>
    </rPh>
    <rPh sb="57" eb="59">
      <t>キョウソウ</t>
    </rPh>
    <rPh sb="60" eb="61">
      <t>オコナ</t>
    </rPh>
    <phoneticPr fontId="1"/>
  </si>
  <si>
    <t>① 収入を増加させるための具体的な方法の検討や取り組みを行ったか。</t>
    <rPh sb="17" eb="19">
      <t>ホウホウ</t>
    </rPh>
    <rPh sb="20" eb="22">
      <t>ケントウ</t>
    </rPh>
    <rPh sb="28" eb="29">
      <t>オコナ</t>
    </rPh>
    <phoneticPr fontId="1"/>
  </si>
  <si>
    <t>①収支のバランスは、適切であったか。</t>
    <phoneticPr fontId="1"/>
  </si>
  <si>
    <t>①法令に沿った適正な事業の実施を行うだけでなく、チェック体制などの整備や機能をさせているか。</t>
    <rPh sb="1" eb="3">
      <t>ホウレイ</t>
    </rPh>
    <rPh sb="4" eb="5">
      <t>ソ</t>
    </rPh>
    <rPh sb="7" eb="9">
      <t>テキセイ</t>
    </rPh>
    <rPh sb="10" eb="12">
      <t>ジギョウ</t>
    </rPh>
    <rPh sb="13" eb="15">
      <t>ジッシ</t>
    </rPh>
    <rPh sb="16" eb="17">
      <t>オコナ</t>
    </rPh>
    <rPh sb="28" eb="30">
      <t>タイセイ</t>
    </rPh>
    <rPh sb="33" eb="35">
      <t>セイビ</t>
    </rPh>
    <rPh sb="36" eb="38">
      <t>キノウ</t>
    </rPh>
    <phoneticPr fontId="1"/>
  </si>
  <si>
    <t>②施設利用者の個人情報保護などの取扱いが適切に行われているか。</t>
    <rPh sb="11" eb="13">
      <t>ホゴ</t>
    </rPh>
    <phoneticPr fontId="1"/>
  </si>
  <si>
    <t>③日常の事故防止などの安全対策が適切に実施されているか。</t>
    <phoneticPr fontId="1"/>
  </si>
  <si>
    <t>④防犯、防災対策などの危機管理体制が適切であるか。</t>
    <phoneticPr fontId="1"/>
  </si>
  <si>
    <t>⑤事故発生時や非常災害時の対応についてマニュアルを作成するなど適切な対応ができるように整備しているか。</t>
    <rPh sb="25" eb="27">
      <t>サクセイ</t>
    </rPh>
    <rPh sb="34" eb="36">
      <t>タイオウ</t>
    </rPh>
    <rPh sb="43" eb="45">
      <t>セイビ</t>
    </rPh>
    <phoneticPr fontId="1"/>
  </si>
  <si>
    <t>②利用に係る登録方法や手続について、利用者に対し十分に周知を行い、適正な方法で行われたか。</t>
    <rPh sb="1" eb="3">
      <t>リヨウ</t>
    </rPh>
    <rPh sb="4" eb="5">
      <t>カカ</t>
    </rPh>
    <rPh sb="6" eb="8">
      <t>トウロク</t>
    </rPh>
    <rPh sb="8" eb="10">
      <t>ホウホウ</t>
    </rPh>
    <rPh sb="11" eb="13">
      <t>テツヅキ</t>
    </rPh>
    <rPh sb="22" eb="23">
      <t>タイ</t>
    </rPh>
    <phoneticPr fontId="1"/>
  </si>
  <si>
    <t>①法令や利用のルール、事業計画に則って施設の事業運営が適切に行われたか。また、施設を最大限に有効活用するとともに、施設の設置目的に沿った成果が得られたか。</t>
    <rPh sb="1" eb="3">
      <t>ホウレイ</t>
    </rPh>
    <rPh sb="4" eb="6">
      <t>リヨウ</t>
    </rPh>
    <rPh sb="11" eb="13">
      <t>ジギョウ</t>
    </rPh>
    <rPh sb="13" eb="15">
      <t>ケイカク</t>
    </rPh>
    <rPh sb="46" eb="48">
      <t>ユウコウ</t>
    </rPh>
    <phoneticPr fontId="1"/>
  </si>
  <si>
    <t>③施設の設置目的に応じた効果的な営業や広報活動を行い、その結果、効果があったか。</t>
    <rPh sb="24" eb="25">
      <t>オコナ</t>
    </rPh>
    <rPh sb="29" eb="31">
      <t>ケッカ</t>
    </rPh>
    <phoneticPr fontId="1"/>
  </si>
  <si>
    <t>⑥利用者を限定しない施設では、利用者が平等に利用できるよう配慮したか。</t>
    <phoneticPr fontId="1"/>
  </si>
  <si>
    <t>⑦利用者が限定される施設では、利用者の選定を公平でかつ適切に実施したか。</t>
    <rPh sb="30" eb="32">
      <t>ジッシ</t>
    </rPh>
    <phoneticPr fontId="1"/>
  </si>
  <si>
    <t>　・改善方法とその時期</t>
    <rPh sb="2" eb="4">
      <t>カイゼン</t>
    </rPh>
    <rPh sb="4" eb="6">
      <t>ホウホウ</t>
    </rPh>
    <rPh sb="9" eb="11">
      <t>ジキ</t>
    </rPh>
    <phoneticPr fontId="1"/>
  </si>
  <si>
    <t>① 利用者の満足度を把握するため、定期的にアンケート調査などを実施したか。</t>
    <rPh sb="6" eb="9">
      <t>マンゾクド</t>
    </rPh>
    <rPh sb="10" eb="12">
      <t>ハアク</t>
    </rPh>
    <rPh sb="17" eb="20">
      <t>テイキテキ</t>
    </rPh>
    <rPh sb="26" eb="28">
      <t>チョウサ</t>
    </rPh>
    <rPh sb="31" eb="33">
      <t>ジッシ</t>
    </rPh>
    <phoneticPr fontId="1"/>
  </si>
  <si>
    <t>② 施設の利用者や実施された事業への参加者数の増加、サービス利用者の利用回数の促進など創意工夫が図られたか。</t>
    <rPh sb="2" eb="4">
      <t>シセツ</t>
    </rPh>
    <rPh sb="5" eb="8">
      <t>リヨウシャ</t>
    </rPh>
    <rPh sb="24" eb="25">
      <t>カ</t>
    </rPh>
    <rPh sb="30" eb="33">
      <t>リヨウシャ</t>
    </rPh>
    <rPh sb="34" eb="36">
      <t>リヨウ</t>
    </rPh>
    <rPh sb="36" eb="38">
      <t>カイスウ</t>
    </rPh>
    <rPh sb="39" eb="41">
      <t>ソクシン</t>
    </rPh>
    <rPh sb="43" eb="45">
      <t>ソウイ</t>
    </rPh>
    <rPh sb="45" eb="47">
      <t>クフウ</t>
    </rPh>
    <phoneticPr fontId="1"/>
  </si>
  <si>
    <t>　・問題があり次年度以降改善が
必要な点</t>
    <rPh sb="2" eb="4">
      <t>モンダイ</t>
    </rPh>
    <rPh sb="7" eb="8">
      <t>ジ</t>
    </rPh>
    <rPh sb="8" eb="10">
      <t>ネンド</t>
    </rPh>
    <rPh sb="10" eb="12">
      <t>イコウ</t>
    </rPh>
    <rPh sb="12" eb="14">
      <t>カイゼン</t>
    </rPh>
    <rPh sb="16" eb="18">
      <t>ヒツヨウ</t>
    </rPh>
    <rPh sb="19" eb="20">
      <t>テン</t>
    </rPh>
    <phoneticPr fontId="1"/>
  </si>
  <si>
    <t>兵庫県川西市火打１丁目１番７号</t>
    <rPh sb="0" eb="3">
      <t>ヒョウゴケン</t>
    </rPh>
    <rPh sb="3" eb="6">
      <t>カワニシシ</t>
    </rPh>
    <rPh sb="6" eb="8">
      <t>ヒウチ</t>
    </rPh>
    <rPh sb="9" eb="11">
      <t>チョウメ</t>
    </rPh>
    <rPh sb="12" eb="13">
      <t>バン</t>
    </rPh>
    <rPh sb="14" eb="15">
      <t>ゴウ</t>
    </rPh>
    <phoneticPr fontId="1"/>
  </si>
  <si>
    <t>●中項目は小項目の点数の平均をもとにＡＢＣＤ評価</t>
    <phoneticPr fontId="1"/>
  </si>
  <si>
    <t>D</t>
    <phoneticPr fontId="1"/>
  </si>
  <si>
    <t>平成29年度　指定管理者評価シート＜２＞　評価結果</t>
    <rPh sb="4" eb="6">
      <t>ネンド</t>
    </rPh>
    <rPh sb="7" eb="9">
      <t>シテイ</t>
    </rPh>
    <rPh sb="9" eb="12">
      <t>カンリシャ</t>
    </rPh>
    <rPh sb="12" eb="14">
      <t>ヒョウカ</t>
    </rPh>
    <rPh sb="21" eb="23">
      <t>ヒョウカ</t>
    </rPh>
    <rPh sb="23" eb="25">
      <t>ケッカ</t>
    </rPh>
    <phoneticPr fontId="1"/>
  </si>
  <si>
    <t xml:space="preserve">　・平成29年度に改善した内容
</t>
    <rPh sb="6" eb="8">
      <t>ネンド</t>
    </rPh>
    <phoneticPr fontId="1"/>
  </si>
  <si>
    <t>　
　・平成29年度に改善したことにによる効果</t>
    <rPh sb="8" eb="10">
      <t>ネンド</t>
    </rPh>
    <rPh sb="11" eb="13">
      <t>カイゼン</t>
    </rPh>
    <rPh sb="21" eb="23">
      <t>コウカ</t>
    </rPh>
    <phoneticPr fontId="1"/>
  </si>
  <si>
    <t>平成29年度　指 定 管 理 者 評 価 シ ー ト</t>
    <rPh sb="4" eb="6">
      <t>ネンド</t>
    </rPh>
    <rPh sb="7" eb="8">
      <t>ユビ</t>
    </rPh>
    <rPh sb="9" eb="10">
      <t>サダム</t>
    </rPh>
    <rPh sb="11" eb="12">
      <t>カン</t>
    </rPh>
    <rPh sb="13" eb="14">
      <t>リ</t>
    </rPh>
    <rPh sb="15" eb="16">
      <t>モノ</t>
    </rPh>
    <rPh sb="17" eb="18">
      <t>ヒョウ</t>
    </rPh>
    <rPh sb="19" eb="20">
      <t>アタイ</t>
    </rPh>
    <phoneticPr fontId="1"/>
  </si>
  <si>
    <t>平成29年度　指定管理者評価シート＜１＞　指定概要　　（指定管理者によりご記入をお願いします。）</t>
    <rPh sb="4" eb="6">
      <t>ネンド</t>
    </rPh>
    <rPh sb="7" eb="9">
      <t>シテイ</t>
    </rPh>
    <rPh sb="9" eb="12">
      <t>カンリシャ</t>
    </rPh>
    <rPh sb="12" eb="14">
      <t>ヒョウカ</t>
    </rPh>
    <rPh sb="21" eb="23">
      <t>シテイ</t>
    </rPh>
    <rPh sb="23" eb="25">
      <t>ガイヨウ</t>
    </rPh>
    <rPh sb="28" eb="30">
      <t>シテイ</t>
    </rPh>
    <rPh sb="30" eb="33">
      <t>カンリシャ</t>
    </rPh>
    <rPh sb="37" eb="39">
      <t>キニュウ</t>
    </rPh>
    <rPh sb="41" eb="42">
      <t>ネガ</t>
    </rPh>
    <phoneticPr fontId="1"/>
  </si>
  <si>
    <t>福祉部　障害福祉課</t>
    <rPh sb="0" eb="2">
      <t>フクシ</t>
    </rPh>
    <rPh sb="2" eb="3">
      <t>ブ</t>
    </rPh>
    <rPh sb="4" eb="6">
      <t>ショウガイ</t>
    </rPh>
    <rPh sb="6" eb="8">
      <t>フクシ</t>
    </rPh>
    <rPh sb="8" eb="9">
      <t>カ</t>
    </rPh>
    <phoneticPr fontId="1"/>
  </si>
  <si>
    <t>平成２９年４月１日～平成３０年３月３１日</t>
    <rPh sb="0" eb="2">
      <t>ヘイセイ</t>
    </rPh>
    <rPh sb="4" eb="5">
      <t>ネン</t>
    </rPh>
    <rPh sb="6" eb="7">
      <t>ガツ</t>
    </rPh>
    <rPh sb="8" eb="9">
      <t>ニチ</t>
    </rPh>
    <rPh sb="10" eb="12">
      <t>ヘイセイ</t>
    </rPh>
    <rPh sb="14" eb="15">
      <t>ネン</t>
    </rPh>
    <rPh sb="16" eb="17">
      <t>ガツ</t>
    </rPh>
    <rPh sb="19" eb="20">
      <t>ニチ</t>
    </rPh>
    <phoneticPr fontId="1"/>
  </si>
  <si>
    <t>川西作業所</t>
    <rPh sb="0" eb="2">
      <t>カワニシ</t>
    </rPh>
    <rPh sb="2" eb="4">
      <t>サギョウ</t>
    </rPh>
    <rPh sb="4" eb="5">
      <t>ショ</t>
    </rPh>
    <phoneticPr fontId="1"/>
  </si>
  <si>
    <t>兵庫県川西市小戸３丁目１２番１０号</t>
    <rPh sb="0" eb="3">
      <t>ヒョウゴケン</t>
    </rPh>
    <rPh sb="3" eb="6">
      <t>カワニシシ</t>
    </rPh>
    <rPh sb="6" eb="8">
      <t>オオベ</t>
    </rPh>
    <rPh sb="9" eb="11">
      <t>チョウメ</t>
    </rPh>
    <rPh sb="13" eb="14">
      <t>バン</t>
    </rPh>
    <rPh sb="16" eb="17">
      <t>ゴウ</t>
    </rPh>
    <phoneticPr fontId="1"/>
  </si>
  <si>
    <t>心身障がい者の福祉の向上のため、障がい者の日常生活及び社会生活を総合的に支援するための法律に基づき、18歳以上の身体障がい者に対し、就労継続支援を行うこと。</t>
    <rPh sb="0" eb="2">
      <t>シンシン</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52" eb="55">
      <t>サイイジョウ</t>
    </rPh>
    <rPh sb="56" eb="58">
      <t>シンタイ</t>
    </rPh>
    <rPh sb="58" eb="59">
      <t>ショウ</t>
    </rPh>
    <rPh sb="61" eb="62">
      <t>シャ</t>
    </rPh>
    <rPh sb="63" eb="64">
      <t>タイ</t>
    </rPh>
    <rPh sb="66" eb="68">
      <t>シュウロウ</t>
    </rPh>
    <rPh sb="68" eb="70">
      <t>ケイゾク</t>
    </rPh>
    <rPh sb="70" eb="72">
      <t>シエン</t>
    </rPh>
    <rPh sb="73" eb="74">
      <t>オコナ</t>
    </rPh>
    <phoneticPr fontId="1"/>
  </si>
  <si>
    <t>社会福祉法人　川西市社会福祉協議会</t>
    <rPh sb="0" eb="2">
      <t>シャカイ</t>
    </rPh>
    <rPh sb="2" eb="4">
      <t>フクシ</t>
    </rPh>
    <rPh sb="4" eb="6">
      <t>ホウジン</t>
    </rPh>
    <rPh sb="7" eb="9">
      <t>カワニシ</t>
    </rPh>
    <rPh sb="9" eb="10">
      <t>シ</t>
    </rPh>
    <rPh sb="10" eb="12">
      <t>シャカイ</t>
    </rPh>
    <rPh sb="12" eb="14">
      <t>フクシ</t>
    </rPh>
    <rPh sb="14" eb="17">
      <t>キョウギカイ</t>
    </rPh>
    <phoneticPr fontId="1"/>
  </si>
  <si>
    <t>（１）障がい者の日常生活及び社会生活を総合的に支援するための法律に基づき、18歳以上の身体障がい者に対し、
     就労継続支援を行うこと。
（２）施設の利用の承諾、その取り消し、その他福祉センターの利用に関すること。
（３）施設の利用料の徴収及び免除に関すること。
（４）施設及び付属設備の維持管理に関すること。
（５）そのほか、市長が必要と認める業務に関すること。</t>
    <phoneticPr fontId="1"/>
  </si>
  <si>
    <t>平成２９年４月１日　～　平成３４年３月３１日</t>
    <rPh sb="0" eb="2">
      <t>ヘイセイ</t>
    </rPh>
    <rPh sb="4" eb="5">
      <t>ネン</t>
    </rPh>
    <rPh sb="5" eb="6">
      <t>ヘイネン</t>
    </rPh>
    <rPh sb="6" eb="7">
      <t>ガツ</t>
    </rPh>
    <rPh sb="8" eb="9">
      <t>ニチ</t>
    </rPh>
    <rPh sb="12" eb="14">
      <t>ヘイセイ</t>
    </rPh>
    <rPh sb="16" eb="17">
      <t>ネン</t>
    </rPh>
    <rPh sb="17" eb="18">
      <t>ヘイネン</t>
    </rPh>
    <rPh sb="18" eb="19">
      <t>ガツ</t>
    </rPh>
    <rPh sb="21" eb="22">
      <t>ニチ</t>
    </rPh>
    <phoneticPr fontId="1"/>
  </si>
  <si>
    <t>　施設利用時に「施設利用契約書」（施設説明）の締結。「重要事項説明書」「個人情報使用同意書」を説明し同意（署名・捺印）をいただいています。
　また、法改正等があり利用料金の変更等などがあれば、その都度同意書を作成し説明・同意（署名・捺印）をいただいています。</t>
    <rPh sb="1" eb="3">
      <t>シセツ</t>
    </rPh>
    <rPh sb="3" eb="5">
      <t>リヨウ</t>
    </rPh>
    <rPh sb="5" eb="6">
      <t>ジ</t>
    </rPh>
    <rPh sb="8" eb="10">
      <t>シセツ</t>
    </rPh>
    <rPh sb="10" eb="12">
      <t>リヨウ</t>
    </rPh>
    <rPh sb="12" eb="15">
      <t>ケイヤクショ</t>
    </rPh>
    <rPh sb="17" eb="19">
      <t>シセツ</t>
    </rPh>
    <rPh sb="19" eb="21">
      <t>セツメイ</t>
    </rPh>
    <rPh sb="23" eb="25">
      <t>テイケツ</t>
    </rPh>
    <rPh sb="27" eb="29">
      <t>ジュウヨウ</t>
    </rPh>
    <rPh sb="29" eb="31">
      <t>ジコウ</t>
    </rPh>
    <rPh sb="31" eb="34">
      <t>セツメイショ</t>
    </rPh>
    <rPh sb="36" eb="38">
      <t>コジン</t>
    </rPh>
    <rPh sb="38" eb="40">
      <t>ジョウホウ</t>
    </rPh>
    <rPh sb="40" eb="42">
      <t>シヨウ</t>
    </rPh>
    <rPh sb="42" eb="45">
      <t>ドウイショ</t>
    </rPh>
    <rPh sb="47" eb="49">
      <t>セツメイ</t>
    </rPh>
    <rPh sb="50" eb="52">
      <t>ドウイ</t>
    </rPh>
    <rPh sb="53" eb="55">
      <t>ショメイ</t>
    </rPh>
    <rPh sb="56" eb="58">
      <t>ナツイン</t>
    </rPh>
    <rPh sb="74" eb="77">
      <t>ホウカイセイ</t>
    </rPh>
    <rPh sb="77" eb="78">
      <t>トウ</t>
    </rPh>
    <rPh sb="81" eb="83">
      <t>リヨウ</t>
    </rPh>
    <rPh sb="83" eb="85">
      <t>リョウキン</t>
    </rPh>
    <rPh sb="86" eb="88">
      <t>ヘンコウ</t>
    </rPh>
    <rPh sb="88" eb="89">
      <t>トウ</t>
    </rPh>
    <rPh sb="98" eb="100">
      <t>ツド</t>
    </rPh>
    <rPh sb="100" eb="103">
      <t>ドウイショ</t>
    </rPh>
    <rPh sb="104" eb="106">
      <t>サクセイ</t>
    </rPh>
    <rPh sb="107" eb="109">
      <t>セツメイ</t>
    </rPh>
    <rPh sb="110" eb="112">
      <t>ドウイ</t>
    </rPh>
    <rPh sb="113" eb="115">
      <t>ショメイ</t>
    </rPh>
    <rPh sb="116" eb="118">
      <t>ナツイン</t>
    </rPh>
    <phoneticPr fontId="1"/>
  </si>
  <si>
    <t>A</t>
  </si>
  <si>
    <t>　サービス管理責任者を専従させケアマネジメントに基づく適切な支援をおこないました。
　生活リズムの安定や社会参加の場としての役割を果たすことができました。
　また、就労希望の利用者に対し関係機関と連携し情報提供等を行い、2名が就職する事が出来ました。</t>
    <rPh sb="5" eb="7">
      <t>カンリ</t>
    </rPh>
    <rPh sb="7" eb="9">
      <t>セキニン</t>
    </rPh>
    <rPh sb="9" eb="10">
      <t>シャ</t>
    </rPh>
    <rPh sb="11" eb="13">
      <t>センジュウ</t>
    </rPh>
    <rPh sb="24" eb="25">
      <t>モト</t>
    </rPh>
    <rPh sb="27" eb="29">
      <t>テキセツ</t>
    </rPh>
    <rPh sb="30" eb="32">
      <t>シエン</t>
    </rPh>
    <rPh sb="43" eb="45">
      <t>セイカツ</t>
    </rPh>
    <rPh sb="49" eb="51">
      <t>アンテイ</t>
    </rPh>
    <rPh sb="52" eb="54">
      <t>シャカイ</t>
    </rPh>
    <rPh sb="54" eb="56">
      <t>サンカ</t>
    </rPh>
    <rPh sb="57" eb="58">
      <t>バ</t>
    </rPh>
    <rPh sb="62" eb="64">
      <t>ヤクワリ</t>
    </rPh>
    <rPh sb="65" eb="66">
      <t>ハ</t>
    </rPh>
    <rPh sb="82" eb="84">
      <t>シュウロウ</t>
    </rPh>
    <rPh sb="84" eb="86">
      <t>キボウ</t>
    </rPh>
    <rPh sb="87" eb="90">
      <t>リヨウシャ</t>
    </rPh>
    <rPh sb="91" eb="92">
      <t>タイ</t>
    </rPh>
    <rPh sb="93" eb="95">
      <t>カンケイ</t>
    </rPh>
    <rPh sb="95" eb="97">
      <t>キカン</t>
    </rPh>
    <rPh sb="98" eb="100">
      <t>レンケイ</t>
    </rPh>
    <rPh sb="101" eb="103">
      <t>ジョウホウ</t>
    </rPh>
    <rPh sb="103" eb="105">
      <t>テイキョウ</t>
    </rPh>
    <rPh sb="105" eb="106">
      <t>トウ</t>
    </rPh>
    <rPh sb="107" eb="108">
      <t>オコナ</t>
    </rPh>
    <rPh sb="111" eb="112">
      <t>メイ</t>
    </rPh>
    <rPh sb="113" eb="115">
      <t>シュウショク</t>
    </rPh>
    <rPh sb="117" eb="118">
      <t>コト</t>
    </rPh>
    <rPh sb="119" eb="121">
      <t>デキ</t>
    </rPh>
    <phoneticPr fontId="1"/>
  </si>
  <si>
    <t>　年に1度アンケート調査を実施調査及び嗜好調査も実施しています。</t>
    <rPh sb="1" eb="2">
      <t>ネン</t>
    </rPh>
    <rPh sb="4" eb="5">
      <t>ド</t>
    </rPh>
    <rPh sb="10" eb="12">
      <t>チョウサ</t>
    </rPh>
    <rPh sb="13" eb="15">
      <t>ジッシ</t>
    </rPh>
    <rPh sb="15" eb="17">
      <t>チョウサ</t>
    </rPh>
    <rPh sb="17" eb="18">
      <t>オヨ</t>
    </rPh>
    <rPh sb="19" eb="21">
      <t>シコウ</t>
    </rPh>
    <rPh sb="21" eb="23">
      <t>チョウサ</t>
    </rPh>
    <rPh sb="24" eb="26">
      <t>ジッシ</t>
    </rPh>
    <phoneticPr fontId="1"/>
  </si>
  <si>
    <t>　苦情受付窓口の設置や施設内に意見箱を常設しています。
　また、個別面談時に「要望」や「意見」等を定期的に伺っています。</t>
    <rPh sb="1" eb="3">
      <t>クジョウ</t>
    </rPh>
    <rPh sb="3" eb="5">
      <t>ウケツケ</t>
    </rPh>
    <rPh sb="5" eb="7">
      <t>マドグチ</t>
    </rPh>
    <rPh sb="8" eb="10">
      <t>セッチ</t>
    </rPh>
    <rPh sb="11" eb="13">
      <t>シセツ</t>
    </rPh>
    <rPh sb="13" eb="14">
      <t>ナイ</t>
    </rPh>
    <rPh sb="15" eb="17">
      <t>イケン</t>
    </rPh>
    <rPh sb="17" eb="18">
      <t>バコ</t>
    </rPh>
    <rPh sb="19" eb="21">
      <t>ジョウセツ</t>
    </rPh>
    <rPh sb="32" eb="34">
      <t>コベツ</t>
    </rPh>
    <rPh sb="34" eb="36">
      <t>メンダン</t>
    </rPh>
    <rPh sb="36" eb="37">
      <t>ジ</t>
    </rPh>
    <rPh sb="39" eb="41">
      <t>ヨウボウ</t>
    </rPh>
    <rPh sb="44" eb="46">
      <t>イケン</t>
    </rPh>
    <rPh sb="47" eb="48">
      <t>トウ</t>
    </rPh>
    <rPh sb="49" eb="52">
      <t>テイキテキ</t>
    </rPh>
    <rPh sb="53" eb="54">
      <t>ウカガ</t>
    </rPh>
    <phoneticPr fontId="1"/>
  </si>
  <si>
    <t>　アンケートの結果や定期面談等から、現在の支援の在り方や作業についての意見などを伺い利用者の身体状況や意向に沿った支援、作業提供を行い利用者の心身への負担軽減効果が得られています。
　また、就労希望の利用者に対し関係機関と連携し情報提供等を行った結果、2名が就労する事が出来ました（一般就労1名・就労A型1名）</t>
    <rPh sb="7" eb="9">
      <t>ケッカ</t>
    </rPh>
    <rPh sb="10" eb="12">
      <t>テイキ</t>
    </rPh>
    <rPh sb="12" eb="14">
      <t>メンダン</t>
    </rPh>
    <rPh sb="14" eb="15">
      <t>トウ</t>
    </rPh>
    <rPh sb="18" eb="20">
      <t>ゲンザイ</t>
    </rPh>
    <rPh sb="21" eb="23">
      <t>シエン</t>
    </rPh>
    <rPh sb="24" eb="25">
      <t>ア</t>
    </rPh>
    <rPh sb="26" eb="27">
      <t>カタ</t>
    </rPh>
    <rPh sb="28" eb="30">
      <t>サギョウ</t>
    </rPh>
    <rPh sb="35" eb="37">
      <t>イケン</t>
    </rPh>
    <rPh sb="40" eb="41">
      <t>ウカガ</t>
    </rPh>
    <rPh sb="42" eb="45">
      <t>リヨウシャ</t>
    </rPh>
    <rPh sb="46" eb="48">
      <t>シンタイ</t>
    </rPh>
    <rPh sb="48" eb="50">
      <t>ジョウキョウ</t>
    </rPh>
    <rPh sb="51" eb="53">
      <t>イコウ</t>
    </rPh>
    <rPh sb="54" eb="55">
      <t>ソ</t>
    </rPh>
    <rPh sb="57" eb="59">
      <t>シエン</t>
    </rPh>
    <rPh sb="60" eb="62">
      <t>サギョウ</t>
    </rPh>
    <rPh sb="62" eb="64">
      <t>テイキョウ</t>
    </rPh>
    <rPh sb="65" eb="66">
      <t>オコナ</t>
    </rPh>
    <rPh sb="67" eb="70">
      <t>リヨウシャ</t>
    </rPh>
    <rPh sb="71" eb="73">
      <t>シンシン</t>
    </rPh>
    <rPh sb="75" eb="77">
      <t>フタン</t>
    </rPh>
    <rPh sb="77" eb="79">
      <t>ケイゲン</t>
    </rPh>
    <rPh sb="79" eb="81">
      <t>コウカ</t>
    </rPh>
    <rPh sb="82" eb="83">
      <t>エ</t>
    </rPh>
    <rPh sb="95" eb="97">
      <t>シュウロウ</t>
    </rPh>
    <rPh sb="97" eb="99">
      <t>キボウ</t>
    </rPh>
    <rPh sb="100" eb="103">
      <t>リヨウシャ</t>
    </rPh>
    <rPh sb="104" eb="105">
      <t>タイ</t>
    </rPh>
    <rPh sb="106" eb="108">
      <t>カンケイ</t>
    </rPh>
    <rPh sb="108" eb="110">
      <t>キカン</t>
    </rPh>
    <rPh sb="111" eb="113">
      <t>レンケイ</t>
    </rPh>
    <rPh sb="114" eb="116">
      <t>ジョウホウ</t>
    </rPh>
    <rPh sb="116" eb="118">
      <t>テイキョウ</t>
    </rPh>
    <rPh sb="118" eb="119">
      <t>トウ</t>
    </rPh>
    <rPh sb="120" eb="121">
      <t>オコナ</t>
    </rPh>
    <rPh sb="123" eb="125">
      <t>ケッカ</t>
    </rPh>
    <rPh sb="127" eb="128">
      <t>メイ</t>
    </rPh>
    <rPh sb="129" eb="131">
      <t>シュウロウ</t>
    </rPh>
    <rPh sb="133" eb="134">
      <t>コト</t>
    </rPh>
    <rPh sb="135" eb="137">
      <t>デキ</t>
    </rPh>
    <rPh sb="141" eb="143">
      <t>イッパン</t>
    </rPh>
    <rPh sb="143" eb="145">
      <t>シュウロウ</t>
    </rPh>
    <rPh sb="146" eb="147">
      <t>メイ</t>
    </rPh>
    <rPh sb="148" eb="150">
      <t>シュウロウ</t>
    </rPh>
    <rPh sb="151" eb="152">
      <t>カタ</t>
    </rPh>
    <rPh sb="153" eb="154">
      <t>メイ</t>
    </rPh>
    <phoneticPr fontId="1"/>
  </si>
  <si>
    <t>　定期面談やアンケート等で利用者及び家族のより細かなニーズを把握し、個別支援計画書に基づいた支援をおこなうよう努めます。</t>
    <rPh sb="1" eb="3">
      <t>テイキ</t>
    </rPh>
    <rPh sb="3" eb="5">
      <t>メンダン</t>
    </rPh>
    <rPh sb="11" eb="12">
      <t>トウ</t>
    </rPh>
    <rPh sb="13" eb="16">
      <t>リヨウシャ</t>
    </rPh>
    <rPh sb="16" eb="17">
      <t>オヨ</t>
    </rPh>
    <rPh sb="18" eb="20">
      <t>カゾク</t>
    </rPh>
    <rPh sb="23" eb="24">
      <t>コマ</t>
    </rPh>
    <rPh sb="30" eb="32">
      <t>ハアク</t>
    </rPh>
    <rPh sb="34" eb="36">
      <t>コベツ</t>
    </rPh>
    <rPh sb="36" eb="38">
      <t>シエン</t>
    </rPh>
    <rPh sb="38" eb="41">
      <t>ケイカクショ</t>
    </rPh>
    <rPh sb="42" eb="43">
      <t>モト</t>
    </rPh>
    <rPh sb="46" eb="48">
      <t>シエン</t>
    </rPh>
    <rPh sb="55" eb="56">
      <t>ツト</t>
    </rPh>
    <phoneticPr fontId="1"/>
  </si>
  <si>
    <t>　節水、照明、エアコンは小まめに切るよう職員だけではなく利用者にも協力を得て節減に取り組んでいます。
　また、休日・夜間の委託警備業者を見直し、変更し経費削減に努めました。</t>
    <rPh sb="1" eb="3">
      <t>セッスイ</t>
    </rPh>
    <rPh sb="4" eb="6">
      <t>ショウメイ</t>
    </rPh>
    <rPh sb="12" eb="13">
      <t>コ</t>
    </rPh>
    <rPh sb="16" eb="17">
      <t>キ</t>
    </rPh>
    <rPh sb="20" eb="22">
      <t>ショクイン</t>
    </rPh>
    <rPh sb="28" eb="31">
      <t>リヨウシャ</t>
    </rPh>
    <rPh sb="33" eb="35">
      <t>キョウリョク</t>
    </rPh>
    <rPh sb="36" eb="37">
      <t>エ</t>
    </rPh>
    <rPh sb="38" eb="40">
      <t>セツゲン</t>
    </rPh>
    <rPh sb="41" eb="42">
      <t>ト</t>
    </rPh>
    <rPh sb="43" eb="44">
      <t>ク</t>
    </rPh>
    <rPh sb="55" eb="57">
      <t>キュウジツ</t>
    </rPh>
    <rPh sb="58" eb="60">
      <t>ヤカン</t>
    </rPh>
    <rPh sb="61" eb="63">
      <t>イタク</t>
    </rPh>
    <rPh sb="63" eb="65">
      <t>ケイビ</t>
    </rPh>
    <rPh sb="65" eb="67">
      <t>ギョウシャ</t>
    </rPh>
    <rPh sb="68" eb="70">
      <t>ミナオ</t>
    </rPh>
    <rPh sb="72" eb="74">
      <t>ヘンコウ</t>
    </rPh>
    <rPh sb="75" eb="77">
      <t>ケイヒ</t>
    </rPh>
    <rPh sb="77" eb="79">
      <t>サクゲン</t>
    </rPh>
    <rPh sb="80" eb="81">
      <t>ツト</t>
    </rPh>
    <phoneticPr fontId="1"/>
  </si>
  <si>
    <t>　日頃から、内部で出来る限りのメンテナンスをおこないます。また、修繕が必要なものは、予算にあげたり、市と連携して修繕に取り組みます。</t>
    <rPh sb="1" eb="3">
      <t>ヒゴロ</t>
    </rPh>
    <rPh sb="6" eb="8">
      <t>ナイブ</t>
    </rPh>
    <rPh sb="9" eb="11">
      <t>デキ</t>
    </rPh>
    <rPh sb="12" eb="13">
      <t>カギ</t>
    </rPh>
    <rPh sb="32" eb="34">
      <t>シュウゼン</t>
    </rPh>
    <rPh sb="35" eb="37">
      <t>ヒツヨウ</t>
    </rPh>
    <rPh sb="42" eb="44">
      <t>ヨサン</t>
    </rPh>
    <rPh sb="50" eb="51">
      <t>シ</t>
    </rPh>
    <rPh sb="52" eb="54">
      <t>レンケイ</t>
    </rPh>
    <rPh sb="56" eb="58">
      <t>シュウゼン</t>
    </rPh>
    <rPh sb="59" eb="60">
      <t>ト</t>
    </rPh>
    <rPh sb="61" eb="62">
      <t>ク</t>
    </rPh>
    <phoneticPr fontId="1"/>
  </si>
  <si>
    <t>　事業費、事務費とも物品購入の際は、品質に支障のない範囲で常に低価格のものを購入・発注しました。</t>
    <rPh sb="1" eb="4">
      <t>ジギョウヒ</t>
    </rPh>
    <rPh sb="5" eb="8">
      <t>ジムヒ</t>
    </rPh>
    <rPh sb="10" eb="12">
      <t>ブッピン</t>
    </rPh>
    <rPh sb="12" eb="14">
      <t>コウニュウ</t>
    </rPh>
    <rPh sb="15" eb="16">
      <t>サイ</t>
    </rPh>
    <rPh sb="18" eb="20">
      <t>ヒンシツ</t>
    </rPh>
    <rPh sb="21" eb="23">
      <t>シショウ</t>
    </rPh>
    <rPh sb="26" eb="28">
      <t>ハンイ</t>
    </rPh>
    <rPh sb="29" eb="30">
      <t>ツネ</t>
    </rPh>
    <rPh sb="31" eb="34">
      <t>テイカカク</t>
    </rPh>
    <rPh sb="38" eb="40">
      <t>コウニュウ</t>
    </rPh>
    <rPh sb="41" eb="43">
      <t>ハッチュウ</t>
    </rPh>
    <phoneticPr fontId="1"/>
  </si>
  <si>
    <t>　収支の内容を十分理解し、適切に執行いたしました。</t>
    <rPh sb="1" eb="3">
      <t>シュウシ</t>
    </rPh>
    <rPh sb="4" eb="6">
      <t>ナイヨウ</t>
    </rPh>
    <rPh sb="7" eb="9">
      <t>ジュウブン</t>
    </rPh>
    <rPh sb="9" eb="11">
      <t>リカイ</t>
    </rPh>
    <rPh sb="13" eb="15">
      <t>テキセツ</t>
    </rPh>
    <rPh sb="16" eb="18">
      <t>シッコウ</t>
    </rPh>
    <phoneticPr fontId="1"/>
  </si>
  <si>
    <t>　利用者の出席率の向上、新規利用者の確保が必要です。
　施設が老朽化しており、改修箇所が増えています。</t>
    <rPh sb="1" eb="4">
      <t>リヨウシャ</t>
    </rPh>
    <rPh sb="5" eb="7">
      <t>シュッセキ</t>
    </rPh>
    <rPh sb="7" eb="8">
      <t>リツ</t>
    </rPh>
    <rPh sb="9" eb="11">
      <t>コウジョウ</t>
    </rPh>
    <rPh sb="12" eb="14">
      <t>シンキ</t>
    </rPh>
    <rPh sb="14" eb="17">
      <t>リヨウシャ</t>
    </rPh>
    <rPh sb="18" eb="20">
      <t>カクホ</t>
    </rPh>
    <rPh sb="21" eb="23">
      <t>ヒツヨウ</t>
    </rPh>
    <rPh sb="28" eb="30">
      <t>シセツ</t>
    </rPh>
    <rPh sb="31" eb="34">
      <t>ロウキュウカ</t>
    </rPh>
    <rPh sb="39" eb="41">
      <t>カイシュウ</t>
    </rPh>
    <rPh sb="41" eb="43">
      <t>カショ</t>
    </rPh>
    <rPh sb="44" eb="45">
      <t>フ</t>
    </rPh>
    <phoneticPr fontId="1"/>
  </si>
  <si>
    <t>　防犯対策として警備費用を見直し、経費を節減することで防犯カメラを設置する事が出来ました。
　利用者の高齢化に伴い機械作業を廃止し、身体に負担のかからない軽作業（パソコン入力作業等）を積極的に導入しました。</t>
    <rPh sb="1" eb="3">
      <t>ボウハン</t>
    </rPh>
    <rPh sb="3" eb="5">
      <t>タイサク</t>
    </rPh>
    <rPh sb="8" eb="10">
      <t>ケイビ</t>
    </rPh>
    <rPh sb="10" eb="12">
      <t>ヒヨウ</t>
    </rPh>
    <rPh sb="13" eb="15">
      <t>ミナオ</t>
    </rPh>
    <rPh sb="17" eb="19">
      <t>ケイヒ</t>
    </rPh>
    <rPh sb="20" eb="22">
      <t>セツゲン</t>
    </rPh>
    <rPh sb="27" eb="29">
      <t>ボウハン</t>
    </rPh>
    <rPh sb="33" eb="35">
      <t>セッチ</t>
    </rPh>
    <rPh sb="37" eb="38">
      <t>コト</t>
    </rPh>
    <rPh sb="39" eb="41">
      <t>デキ</t>
    </rPh>
    <rPh sb="47" eb="50">
      <t>リヨウシャ</t>
    </rPh>
    <rPh sb="51" eb="54">
      <t>コウレイカ</t>
    </rPh>
    <rPh sb="55" eb="56">
      <t>トモナ</t>
    </rPh>
    <rPh sb="57" eb="59">
      <t>キカイ</t>
    </rPh>
    <rPh sb="59" eb="61">
      <t>サギョウ</t>
    </rPh>
    <rPh sb="62" eb="64">
      <t>ハイシ</t>
    </rPh>
    <rPh sb="66" eb="68">
      <t>シンタイ</t>
    </rPh>
    <rPh sb="69" eb="71">
      <t>フタン</t>
    </rPh>
    <rPh sb="77" eb="80">
      <t>ケイサギョウ</t>
    </rPh>
    <rPh sb="85" eb="87">
      <t>ニュウリョク</t>
    </rPh>
    <rPh sb="87" eb="89">
      <t>サギョウ</t>
    </rPh>
    <rPh sb="89" eb="90">
      <t>トウ</t>
    </rPh>
    <rPh sb="92" eb="95">
      <t>セッキョクテキ</t>
    </rPh>
    <rPh sb="96" eb="98">
      <t>ドウニュウ</t>
    </rPh>
    <phoneticPr fontId="1"/>
  </si>
  <si>
    <t>　全職員を研修に参加させました。また、各マニュアルの整備を行い周知徹底に努めます。
　警備費用を節減することで防犯カメラを設置する事ができました。</t>
    <rPh sb="1" eb="2">
      <t>ゼン</t>
    </rPh>
    <rPh sb="2" eb="4">
      <t>ショクイン</t>
    </rPh>
    <rPh sb="5" eb="7">
      <t>ケンシュウ</t>
    </rPh>
    <rPh sb="8" eb="10">
      <t>サンカ</t>
    </rPh>
    <rPh sb="19" eb="20">
      <t>カク</t>
    </rPh>
    <rPh sb="26" eb="28">
      <t>セイビ</t>
    </rPh>
    <rPh sb="29" eb="30">
      <t>オコナ</t>
    </rPh>
    <rPh sb="31" eb="33">
      <t>シュウチ</t>
    </rPh>
    <rPh sb="33" eb="35">
      <t>テッテイ</t>
    </rPh>
    <rPh sb="36" eb="37">
      <t>ツト</t>
    </rPh>
    <rPh sb="43" eb="45">
      <t>ケイビ</t>
    </rPh>
    <rPh sb="45" eb="47">
      <t>ヒヨウ</t>
    </rPh>
    <rPh sb="48" eb="50">
      <t>セツゲン</t>
    </rPh>
    <rPh sb="55" eb="57">
      <t>ボウハン</t>
    </rPh>
    <rPh sb="61" eb="63">
      <t>セッチ</t>
    </rPh>
    <rPh sb="65" eb="66">
      <t>コト</t>
    </rPh>
    <phoneticPr fontId="1"/>
  </si>
  <si>
    <t>　緊急時対応マニュアル等を作成し職員に周知徹底しています。
　また、29年度に「洪水時の避難確保計画」「水害非難訓練フローチャート」を作成し職員に周知しました。</t>
    <rPh sb="1" eb="4">
      <t>キンキュウジ</t>
    </rPh>
    <rPh sb="4" eb="6">
      <t>タイオウ</t>
    </rPh>
    <rPh sb="11" eb="12">
      <t>トウ</t>
    </rPh>
    <rPh sb="13" eb="15">
      <t>サクセイ</t>
    </rPh>
    <rPh sb="16" eb="18">
      <t>ショクイン</t>
    </rPh>
    <rPh sb="19" eb="21">
      <t>シュウチ</t>
    </rPh>
    <rPh sb="21" eb="23">
      <t>テッテイ</t>
    </rPh>
    <rPh sb="36" eb="38">
      <t>ネンド</t>
    </rPh>
    <rPh sb="40" eb="42">
      <t>コウズイ</t>
    </rPh>
    <rPh sb="42" eb="43">
      <t>ジ</t>
    </rPh>
    <rPh sb="44" eb="46">
      <t>ヒナン</t>
    </rPh>
    <rPh sb="46" eb="48">
      <t>カクホ</t>
    </rPh>
    <rPh sb="48" eb="50">
      <t>ケイカク</t>
    </rPh>
    <rPh sb="52" eb="54">
      <t>スイガイ</t>
    </rPh>
    <rPh sb="54" eb="56">
      <t>ヒナン</t>
    </rPh>
    <rPh sb="56" eb="58">
      <t>クンレン</t>
    </rPh>
    <rPh sb="67" eb="69">
      <t>サクセイ</t>
    </rPh>
    <rPh sb="70" eb="72">
      <t>ショクイン</t>
    </rPh>
    <rPh sb="73" eb="75">
      <t>シュウチ</t>
    </rPh>
    <phoneticPr fontId="1"/>
  </si>
  <si>
    <t>　利用定員に空きがあるため、希望者は利用できる状況です。</t>
    <rPh sb="1" eb="3">
      <t>リヨウ</t>
    </rPh>
    <rPh sb="3" eb="5">
      <t>テイイン</t>
    </rPh>
    <rPh sb="6" eb="7">
      <t>ア</t>
    </rPh>
    <rPh sb="14" eb="17">
      <t>キボウシャ</t>
    </rPh>
    <rPh sb="18" eb="20">
      <t>リヨウ</t>
    </rPh>
    <rPh sb="23" eb="25">
      <t>ジョウキョウ</t>
    </rPh>
    <phoneticPr fontId="1"/>
  </si>
  <si>
    <t>　法令に基づき適切な人員配置を行い、またサービス管理責任者が障害者総合支援法に基づいた個別支援計画書を作成、モニタリングの実施を行いました。
　また、管理者による個別支援計画書作成状況のチェック体制強化を継続しました。</t>
    <rPh sb="1" eb="3">
      <t>ホウレイ</t>
    </rPh>
    <rPh sb="4" eb="5">
      <t>モト</t>
    </rPh>
    <rPh sb="7" eb="9">
      <t>テキセツ</t>
    </rPh>
    <rPh sb="10" eb="12">
      <t>ジンイン</t>
    </rPh>
    <rPh sb="12" eb="14">
      <t>ハイチ</t>
    </rPh>
    <rPh sb="15" eb="16">
      <t>オコナ</t>
    </rPh>
    <rPh sb="24" eb="26">
      <t>カンリ</t>
    </rPh>
    <rPh sb="26" eb="28">
      <t>セキニン</t>
    </rPh>
    <rPh sb="28" eb="29">
      <t>シャ</t>
    </rPh>
    <rPh sb="30" eb="33">
      <t>ショウガイシャ</t>
    </rPh>
    <rPh sb="33" eb="35">
      <t>ソウゴウ</t>
    </rPh>
    <rPh sb="35" eb="37">
      <t>シエン</t>
    </rPh>
    <rPh sb="37" eb="38">
      <t>ホウ</t>
    </rPh>
    <rPh sb="39" eb="40">
      <t>モト</t>
    </rPh>
    <rPh sb="43" eb="45">
      <t>コベツ</t>
    </rPh>
    <rPh sb="45" eb="47">
      <t>シエン</t>
    </rPh>
    <rPh sb="47" eb="50">
      <t>ケイカクショ</t>
    </rPh>
    <rPh sb="51" eb="53">
      <t>サクセイ</t>
    </rPh>
    <rPh sb="61" eb="63">
      <t>ジッシ</t>
    </rPh>
    <rPh sb="64" eb="65">
      <t>オコナ</t>
    </rPh>
    <rPh sb="75" eb="78">
      <t>カンリシャ</t>
    </rPh>
    <rPh sb="81" eb="83">
      <t>コベツ</t>
    </rPh>
    <rPh sb="83" eb="85">
      <t>シエン</t>
    </rPh>
    <rPh sb="85" eb="88">
      <t>ケイカクショ</t>
    </rPh>
    <rPh sb="88" eb="90">
      <t>サクセイ</t>
    </rPh>
    <rPh sb="90" eb="92">
      <t>ジョウキョウ</t>
    </rPh>
    <rPh sb="97" eb="99">
      <t>タイセイ</t>
    </rPh>
    <rPh sb="99" eb="101">
      <t>キョウカ</t>
    </rPh>
    <rPh sb="102" eb="104">
      <t>ケイゾク</t>
    </rPh>
    <phoneticPr fontId="1"/>
  </si>
  <si>
    <t>　川西養護学校と連携し高等部の生徒の施設見学等を積極的に受け入れた結果、30年度に体験実習を行う事となりました。
　毎年行われている「障害者1日サロン」に参加し施設紹介パネルを展示し広報活動を行いました。
　また、近隣施設との連携を目的に「みんなの店」実行委員会に参加しました。</t>
    <rPh sb="1" eb="3">
      <t>カワニシ</t>
    </rPh>
    <rPh sb="3" eb="5">
      <t>ヨウゴ</t>
    </rPh>
    <rPh sb="5" eb="7">
      <t>ガッコウ</t>
    </rPh>
    <rPh sb="8" eb="10">
      <t>レンケイ</t>
    </rPh>
    <rPh sb="11" eb="14">
      <t>コウトウブ</t>
    </rPh>
    <rPh sb="15" eb="17">
      <t>セイト</t>
    </rPh>
    <rPh sb="18" eb="20">
      <t>シセツ</t>
    </rPh>
    <rPh sb="20" eb="22">
      <t>ケンガク</t>
    </rPh>
    <rPh sb="22" eb="23">
      <t>トウ</t>
    </rPh>
    <rPh sb="24" eb="27">
      <t>セッキョクテキ</t>
    </rPh>
    <rPh sb="28" eb="29">
      <t>ウ</t>
    </rPh>
    <rPh sb="30" eb="31">
      <t>イ</t>
    </rPh>
    <rPh sb="33" eb="35">
      <t>ケッカ</t>
    </rPh>
    <rPh sb="38" eb="40">
      <t>ネンド</t>
    </rPh>
    <rPh sb="41" eb="43">
      <t>タイケン</t>
    </rPh>
    <rPh sb="43" eb="45">
      <t>ジッシュウ</t>
    </rPh>
    <rPh sb="46" eb="47">
      <t>オコナ</t>
    </rPh>
    <rPh sb="48" eb="49">
      <t>コト</t>
    </rPh>
    <rPh sb="58" eb="60">
      <t>マイトシ</t>
    </rPh>
    <rPh sb="60" eb="61">
      <t>オコナ</t>
    </rPh>
    <rPh sb="67" eb="70">
      <t>ショウガイシャ</t>
    </rPh>
    <rPh sb="71" eb="72">
      <t>ニチ</t>
    </rPh>
    <rPh sb="77" eb="79">
      <t>サンカ</t>
    </rPh>
    <rPh sb="80" eb="82">
      <t>シセツ</t>
    </rPh>
    <rPh sb="82" eb="84">
      <t>ショウカイ</t>
    </rPh>
    <rPh sb="88" eb="90">
      <t>テンジ</t>
    </rPh>
    <rPh sb="91" eb="93">
      <t>コウホウ</t>
    </rPh>
    <rPh sb="93" eb="95">
      <t>カツドウ</t>
    </rPh>
    <rPh sb="96" eb="97">
      <t>オコナ</t>
    </rPh>
    <rPh sb="107" eb="109">
      <t>キンリン</t>
    </rPh>
    <rPh sb="109" eb="111">
      <t>シセツ</t>
    </rPh>
    <rPh sb="113" eb="115">
      <t>レンケイ</t>
    </rPh>
    <rPh sb="116" eb="118">
      <t>モクテキ</t>
    </rPh>
    <rPh sb="124" eb="125">
      <t>ミセ</t>
    </rPh>
    <rPh sb="126" eb="128">
      <t>ジッコウ</t>
    </rPh>
    <rPh sb="128" eb="131">
      <t>イインカイ</t>
    </rPh>
    <rPh sb="132" eb="134">
      <t>サンカ</t>
    </rPh>
    <phoneticPr fontId="1"/>
  </si>
  <si>
    <t>　利用者の高齢化・重度化により、変化するニーズの把握が必要です。</t>
    <rPh sb="1" eb="4">
      <t>リヨウシャ</t>
    </rPh>
    <rPh sb="5" eb="8">
      <t>コウレイカ</t>
    </rPh>
    <rPh sb="9" eb="12">
      <t>ジュウドカ</t>
    </rPh>
    <rPh sb="16" eb="18">
      <t>ヘンカ</t>
    </rPh>
    <rPh sb="24" eb="26">
      <t>ハアク</t>
    </rPh>
    <rPh sb="27" eb="29">
      <t>ヒツヨウ</t>
    </rPh>
    <phoneticPr fontId="1"/>
  </si>
  <si>
    <t>　退所により契約人数が減りましたが、高齢のため介護保険施設へ行かれたり、就Aや一般就労へ移行支援できました。
　また、インフルエンザ等の流行性感染症の流行はありませんでした。</t>
    <rPh sb="1" eb="3">
      <t>タイショ</t>
    </rPh>
    <rPh sb="18" eb="20">
      <t>コウレイ</t>
    </rPh>
    <rPh sb="23" eb="25">
      <t>カイゴ</t>
    </rPh>
    <rPh sb="25" eb="27">
      <t>ホケン</t>
    </rPh>
    <rPh sb="27" eb="29">
      <t>シセツ</t>
    </rPh>
    <rPh sb="30" eb="31">
      <t>イ</t>
    </rPh>
    <rPh sb="36" eb="37">
      <t>シュウ</t>
    </rPh>
    <rPh sb="39" eb="41">
      <t>イッパン</t>
    </rPh>
    <rPh sb="41" eb="43">
      <t>シュウロウ</t>
    </rPh>
    <rPh sb="44" eb="46">
      <t>イコウ</t>
    </rPh>
    <rPh sb="46" eb="48">
      <t>シエン</t>
    </rPh>
    <phoneticPr fontId="1"/>
  </si>
  <si>
    <t>　定員35人に対し契約者32人（平成30年3月31日現在）で契約者数が定員を下回りました。（就労や介護保険施設利用のため退所）
　新規利用者の確保に苦慮している状況です。</t>
    <rPh sb="1" eb="3">
      <t>テイイン</t>
    </rPh>
    <rPh sb="5" eb="6">
      <t>ニン</t>
    </rPh>
    <rPh sb="7" eb="8">
      <t>タイ</t>
    </rPh>
    <rPh sb="9" eb="12">
      <t>ケイヤクシャ</t>
    </rPh>
    <rPh sb="14" eb="15">
      <t>ニン</t>
    </rPh>
    <rPh sb="16" eb="18">
      <t>ヘイセイ</t>
    </rPh>
    <rPh sb="20" eb="21">
      <t>ネン</t>
    </rPh>
    <rPh sb="22" eb="23">
      <t>ガツ</t>
    </rPh>
    <rPh sb="25" eb="28">
      <t>ニチゲンザイ</t>
    </rPh>
    <rPh sb="30" eb="32">
      <t>ケイヤク</t>
    </rPh>
    <rPh sb="32" eb="33">
      <t>シャ</t>
    </rPh>
    <rPh sb="33" eb="34">
      <t>スウ</t>
    </rPh>
    <rPh sb="35" eb="37">
      <t>テイイン</t>
    </rPh>
    <rPh sb="38" eb="40">
      <t>シタマワ</t>
    </rPh>
    <rPh sb="46" eb="48">
      <t>シュウロウ</t>
    </rPh>
    <rPh sb="49" eb="51">
      <t>カイゴ</t>
    </rPh>
    <rPh sb="51" eb="53">
      <t>ホケン</t>
    </rPh>
    <rPh sb="53" eb="55">
      <t>シセツ</t>
    </rPh>
    <rPh sb="55" eb="57">
      <t>リヨウ</t>
    </rPh>
    <rPh sb="60" eb="62">
      <t>タイショ</t>
    </rPh>
    <rPh sb="65" eb="67">
      <t>シンキ</t>
    </rPh>
    <rPh sb="67" eb="70">
      <t>リヨウシャ</t>
    </rPh>
    <rPh sb="71" eb="73">
      <t>カクホ</t>
    </rPh>
    <rPh sb="74" eb="76">
      <t>クリョ</t>
    </rPh>
    <rPh sb="80" eb="82">
      <t>ジョウキョウ</t>
    </rPh>
    <phoneticPr fontId="1"/>
  </si>
  <si>
    <t>　障がい福祉サービス等事業収入において、平成28年度の出席率は73.9%。平成29年度の出席率は73.2%となり,ほぼ前年度を維持する事が出来ました。</t>
    <rPh sb="1" eb="2">
      <t>ショウ</t>
    </rPh>
    <rPh sb="4" eb="6">
      <t>フクシ</t>
    </rPh>
    <rPh sb="10" eb="11">
      <t>トウ</t>
    </rPh>
    <rPh sb="11" eb="13">
      <t>ジギョウ</t>
    </rPh>
    <rPh sb="13" eb="15">
      <t>シュウニュウ</t>
    </rPh>
    <rPh sb="20" eb="22">
      <t>ヘイセイ</t>
    </rPh>
    <rPh sb="24" eb="25">
      <t>ネン</t>
    </rPh>
    <rPh sb="25" eb="26">
      <t>ド</t>
    </rPh>
    <rPh sb="27" eb="29">
      <t>シュッセキ</t>
    </rPh>
    <rPh sb="29" eb="30">
      <t>リツ</t>
    </rPh>
    <rPh sb="37" eb="39">
      <t>ヘイセイ</t>
    </rPh>
    <rPh sb="41" eb="42">
      <t>ネン</t>
    </rPh>
    <rPh sb="42" eb="43">
      <t>ド</t>
    </rPh>
    <rPh sb="44" eb="46">
      <t>シュッセキ</t>
    </rPh>
    <rPh sb="46" eb="47">
      <t>リツ</t>
    </rPh>
    <rPh sb="59" eb="62">
      <t>ゼンネンド</t>
    </rPh>
    <rPh sb="63" eb="65">
      <t>イジ</t>
    </rPh>
    <rPh sb="67" eb="68">
      <t>コト</t>
    </rPh>
    <rPh sb="69" eb="71">
      <t>デキ</t>
    </rPh>
    <phoneticPr fontId="1"/>
  </si>
  <si>
    <t>　改修箇所は、優先順位をつけて、対応していくようにします。</t>
    <rPh sb="1" eb="3">
      <t>カイシュウ</t>
    </rPh>
    <rPh sb="3" eb="5">
      <t>カショ</t>
    </rPh>
    <rPh sb="7" eb="9">
      <t>ユウセン</t>
    </rPh>
    <rPh sb="9" eb="11">
      <t>ジュンイ</t>
    </rPh>
    <rPh sb="16" eb="18">
      <t>タイオウ</t>
    </rPh>
    <phoneticPr fontId="1"/>
  </si>
  <si>
    <t>　管理者・サービス管理責任者（専従）・職業指導員・生活支援員など適切な配置を行いました。（指定基準上の必要職員数を満たす）</t>
    <rPh sb="1" eb="4">
      <t>カンリシャ</t>
    </rPh>
    <rPh sb="9" eb="11">
      <t>カンリ</t>
    </rPh>
    <rPh sb="11" eb="13">
      <t>セキニン</t>
    </rPh>
    <rPh sb="13" eb="14">
      <t>シャ</t>
    </rPh>
    <rPh sb="15" eb="17">
      <t>センジュウ</t>
    </rPh>
    <rPh sb="19" eb="21">
      <t>ショクギョウ</t>
    </rPh>
    <rPh sb="21" eb="24">
      <t>シドウイン</t>
    </rPh>
    <rPh sb="25" eb="27">
      <t>セイカツ</t>
    </rPh>
    <rPh sb="27" eb="29">
      <t>シエン</t>
    </rPh>
    <rPh sb="29" eb="30">
      <t>イン</t>
    </rPh>
    <rPh sb="32" eb="34">
      <t>テキセツ</t>
    </rPh>
    <rPh sb="35" eb="37">
      <t>ハイチ</t>
    </rPh>
    <rPh sb="38" eb="39">
      <t>オコナ</t>
    </rPh>
    <rPh sb="45" eb="47">
      <t>シテイ</t>
    </rPh>
    <rPh sb="47" eb="49">
      <t>キジュン</t>
    </rPh>
    <rPh sb="49" eb="50">
      <t>ジョウ</t>
    </rPh>
    <rPh sb="51" eb="53">
      <t>ヒツヨウ</t>
    </rPh>
    <rPh sb="53" eb="56">
      <t>ショクインスウ</t>
    </rPh>
    <rPh sb="57" eb="58">
      <t>ミ</t>
    </rPh>
    <phoneticPr fontId="1"/>
  </si>
  <si>
    <t>　「職員個別研修計画」を作成し全職員が年に１度以上、研修に参加しました。
　また、研修報告書を作成し職員間で供覧しています。</t>
    <rPh sb="2" eb="4">
      <t>ショクイン</t>
    </rPh>
    <rPh sb="4" eb="6">
      <t>コベツ</t>
    </rPh>
    <rPh sb="6" eb="8">
      <t>ケンシュウ</t>
    </rPh>
    <rPh sb="8" eb="10">
      <t>ケイカク</t>
    </rPh>
    <rPh sb="12" eb="14">
      <t>サクセイ</t>
    </rPh>
    <rPh sb="15" eb="16">
      <t>ゼン</t>
    </rPh>
    <rPh sb="16" eb="18">
      <t>ショクイン</t>
    </rPh>
    <rPh sb="19" eb="20">
      <t>ネン</t>
    </rPh>
    <rPh sb="22" eb="23">
      <t>ド</t>
    </rPh>
    <rPh sb="23" eb="25">
      <t>イジョウ</t>
    </rPh>
    <rPh sb="26" eb="28">
      <t>ケンシュウ</t>
    </rPh>
    <rPh sb="29" eb="31">
      <t>サンカ</t>
    </rPh>
    <rPh sb="41" eb="43">
      <t>ケンシュウ</t>
    </rPh>
    <rPh sb="43" eb="46">
      <t>ホウコクショ</t>
    </rPh>
    <rPh sb="47" eb="49">
      <t>サクセイ</t>
    </rPh>
    <rPh sb="50" eb="53">
      <t>ショクインカン</t>
    </rPh>
    <rPh sb="54" eb="56">
      <t>キョウラン</t>
    </rPh>
    <phoneticPr fontId="1"/>
  </si>
  <si>
    <t>　施設及び設備が老朽化しているため、経年劣化が見られます。軽微な不具合に関しては職員による修繕で対応し経費削減に努めています。
　ケアマネジメントに基づいたサービス提供を行いました。</t>
    <rPh sb="1" eb="3">
      <t>シセツ</t>
    </rPh>
    <rPh sb="3" eb="4">
      <t>オヨ</t>
    </rPh>
    <rPh sb="5" eb="7">
      <t>セツビ</t>
    </rPh>
    <rPh sb="8" eb="11">
      <t>ロウキュウカ</t>
    </rPh>
    <rPh sb="18" eb="20">
      <t>ケイネン</t>
    </rPh>
    <rPh sb="20" eb="22">
      <t>レッカ</t>
    </rPh>
    <rPh sb="23" eb="24">
      <t>ミ</t>
    </rPh>
    <rPh sb="29" eb="31">
      <t>ケイビ</t>
    </rPh>
    <rPh sb="32" eb="35">
      <t>フグアイ</t>
    </rPh>
    <rPh sb="36" eb="37">
      <t>カン</t>
    </rPh>
    <rPh sb="40" eb="42">
      <t>ショクイン</t>
    </rPh>
    <rPh sb="45" eb="47">
      <t>シュウゼン</t>
    </rPh>
    <rPh sb="48" eb="50">
      <t>タイオウ</t>
    </rPh>
    <rPh sb="51" eb="53">
      <t>ケイヒ</t>
    </rPh>
    <rPh sb="53" eb="55">
      <t>サクゲン</t>
    </rPh>
    <rPh sb="56" eb="57">
      <t>ツト</t>
    </rPh>
    <rPh sb="74" eb="75">
      <t>モト</t>
    </rPh>
    <rPh sb="82" eb="84">
      <t>テイキョウ</t>
    </rPh>
    <rPh sb="85" eb="86">
      <t>オコナ</t>
    </rPh>
    <phoneticPr fontId="1"/>
  </si>
  <si>
    <t>　職員一人ひとりが法令を理解し、法令に基づいたサービスを実施する意識を持つ必要があります。</t>
    <rPh sb="1" eb="3">
      <t>ショクイン</t>
    </rPh>
    <rPh sb="3" eb="5">
      <t>ヒトリ</t>
    </rPh>
    <rPh sb="9" eb="11">
      <t>ホウレイ</t>
    </rPh>
    <rPh sb="12" eb="14">
      <t>リカイ</t>
    </rPh>
    <rPh sb="16" eb="18">
      <t>ホウレイ</t>
    </rPh>
    <rPh sb="19" eb="20">
      <t>モト</t>
    </rPh>
    <rPh sb="28" eb="30">
      <t>ジッシ</t>
    </rPh>
    <rPh sb="32" eb="34">
      <t>イシキ</t>
    </rPh>
    <rPh sb="35" eb="36">
      <t>モ</t>
    </rPh>
    <rPh sb="37" eb="39">
      <t>ヒツヨウ</t>
    </rPh>
    <phoneticPr fontId="1"/>
  </si>
  <si>
    <t>　利用者個人ファイル、個人基礎情報は事務所及び作業室の鍵付きロッカーに保管しております。
　不要になった個人情報はシュレッダー処理をしています。</t>
    <rPh sb="1" eb="4">
      <t>リヨウシャ</t>
    </rPh>
    <rPh sb="4" eb="6">
      <t>コジン</t>
    </rPh>
    <rPh sb="11" eb="13">
      <t>コジン</t>
    </rPh>
    <rPh sb="13" eb="15">
      <t>キソ</t>
    </rPh>
    <rPh sb="15" eb="17">
      <t>ジョウホウ</t>
    </rPh>
    <rPh sb="18" eb="20">
      <t>ジム</t>
    </rPh>
    <rPh sb="20" eb="21">
      <t>ショ</t>
    </rPh>
    <rPh sb="21" eb="22">
      <t>オヨ</t>
    </rPh>
    <rPh sb="23" eb="26">
      <t>サギョウシツ</t>
    </rPh>
    <rPh sb="27" eb="28">
      <t>カギ</t>
    </rPh>
    <rPh sb="28" eb="29">
      <t>ツ</t>
    </rPh>
    <rPh sb="35" eb="37">
      <t>ホカン</t>
    </rPh>
    <rPh sb="46" eb="48">
      <t>フヨウ</t>
    </rPh>
    <rPh sb="52" eb="54">
      <t>コジン</t>
    </rPh>
    <rPh sb="54" eb="56">
      <t>ジョウホウ</t>
    </rPh>
    <rPh sb="63" eb="65">
      <t>ショリ</t>
    </rPh>
    <phoneticPr fontId="1"/>
  </si>
  <si>
    <t>　作業室の整理整頓等の安全対策は施設運営の基本要素であるため、作業毎に対策・確認を行っています。また、「ヒヤリはっと」記録を作成し職員間で共有しました。</t>
    <rPh sb="1" eb="4">
      <t>サギョウシツ</t>
    </rPh>
    <rPh sb="5" eb="7">
      <t>セイリ</t>
    </rPh>
    <rPh sb="7" eb="9">
      <t>セイトン</t>
    </rPh>
    <rPh sb="9" eb="10">
      <t>トウ</t>
    </rPh>
    <rPh sb="11" eb="13">
      <t>アンゼン</t>
    </rPh>
    <rPh sb="13" eb="15">
      <t>タイサク</t>
    </rPh>
    <rPh sb="16" eb="18">
      <t>シセツ</t>
    </rPh>
    <rPh sb="18" eb="20">
      <t>ウンエイ</t>
    </rPh>
    <rPh sb="21" eb="23">
      <t>キホン</t>
    </rPh>
    <rPh sb="23" eb="25">
      <t>ヨウソ</t>
    </rPh>
    <rPh sb="31" eb="33">
      <t>サギョウ</t>
    </rPh>
    <rPh sb="33" eb="34">
      <t>マイ</t>
    </rPh>
    <rPh sb="35" eb="37">
      <t>タイサク</t>
    </rPh>
    <rPh sb="38" eb="40">
      <t>カクニン</t>
    </rPh>
    <rPh sb="41" eb="42">
      <t>オコナ</t>
    </rPh>
    <rPh sb="59" eb="61">
      <t>キロク</t>
    </rPh>
    <rPh sb="62" eb="64">
      <t>サクセイ</t>
    </rPh>
    <rPh sb="65" eb="68">
      <t>ショクインカン</t>
    </rPh>
    <rPh sb="69" eb="71">
      <t>キョウユウ</t>
    </rPh>
    <phoneticPr fontId="1"/>
  </si>
  <si>
    <t>　各マニュアルの整備を行いました。
　また、研修等を行い周知徹底に努めます。</t>
    <rPh sb="1" eb="2">
      <t>カク</t>
    </rPh>
    <rPh sb="8" eb="10">
      <t>セイビ</t>
    </rPh>
    <rPh sb="11" eb="12">
      <t>オコナ</t>
    </rPh>
    <rPh sb="22" eb="24">
      <t>ケンシュウ</t>
    </rPh>
    <rPh sb="24" eb="25">
      <t>トウ</t>
    </rPh>
    <rPh sb="26" eb="27">
      <t>オコナ</t>
    </rPh>
    <rPh sb="28" eb="30">
      <t>シュウチ</t>
    </rPh>
    <rPh sb="30" eb="32">
      <t>テッテイ</t>
    </rPh>
    <rPh sb="33" eb="34">
      <t>ツト</t>
    </rPh>
    <phoneticPr fontId="1"/>
  </si>
  <si>
    <t>　利用者の高齢化・重度化に伴い軽作業を増やし利用者や職員の体力的負担を軽減する事ができました。
　高齢になられた利用者に対しては、介護保険施設等の関係機関と連携し、施設と介護保険施設の併用や介護保険施設利用のスムーズな移行（1名）を行うことができました。
　また、就労希望利用者に対し関係機関と連携し情報提供などの支援を行い2名が就労（一般就労1名・就労A型1名）する事が出来ました。</t>
    <rPh sb="1" eb="4">
      <t>リヨウシャ</t>
    </rPh>
    <rPh sb="5" eb="8">
      <t>コウレイカ</t>
    </rPh>
    <rPh sb="9" eb="12">
      <t>ジュウドカ</t>
    </rPh>
    <rPh sb="13" eb="14">
      <t>トモナ</t>
    </rPh>
    <rPh sb="15" eb="18">
      <t>ケイサギョウ</t>
    </rPh>
    <rPh sb="19" eb="20">
      <t>フ</t>
    </rPh>
    <rPh sb="22" eb="25">
      <t>リヨウシャ</t>
    </rPh>
    <rPh sb="26" eb="28">
      <t>ショクイン</t>
    </rPh>
    <rPh sb="29" eb="32">
      <t>タイリョクテキ</t>
    </rPh>
    <rPh sb="32" eb="34">
      <t>フタン</t>
    </rPh>
    <rPh sb="35" eb="37">
      <t>ケイゲン</t>
    </rPh>
    <rPh sb="39" eb="40">
      <t>コト</t>
    </rPh>
    <rPh sb="49" eb="51">
      <t>コウレイ</t>
    </rPh>
    <rPh sb="56" eb="59">
      <t>リヨウシャ</t>
    </rPh>
    <rPh sb="60" eb="61">
      <t>タイ</t>
    </rPh>
    <rPh sb="65" eb="67">
      <t>カイゴ</t>
    </rPh>
    <rPh sb="67" eb="69">
      <t>ホケン</t>
    </rPh>
    <rPh sb="69" eb="71">
      <t>シセツ</t>
    </rPh>
    <rPh sb="71" eb="72">
      <t>トウ</t>
    </rPh>
    <rPh sb="73" eb="75">
      <t>カンケイ</t>
    </rPh>
    <rPh sb="75" eb="77">
      <t>キカン</t>
    </rPh>
    <rPh sb="78" eb="80">
      <t>レンケイ</t>
    </rPh>
    <rPh sb="82" eb="84">
      <t>シセツ</t>
    </rPh>
    <rPh sb="85" eb="87">
      <t>カイゴ</t>
    </rPh>
    <rPh sb="87" eb="89">
      <t>ホケン</t>
    </rPh>
    <rPh sb="89" eb="91">
      <t>シセツ</t>
    </rPh>
    <rPh sb="92" eb="94">
      <t>ヘイヨウ</t>
    </rPh>
    <rPh sb="95" eb="97">
      <t>カイゴ</t>
    </rPh>
    <rPh sb="97" eb="99">
      <t>ホケン</t>
    </rPh>
    <rPh sb="99" eb="101">
      <t>シセツ</t>
    </rPh>
    <rPh sb="101" eb="103">
      <t>リヨウ</t>
    </rPh>
    <rPh sb="109" eb="111">
      <t>イコウ</t>
    </rPh>
    <rPh sb="113" eb="114">
      <t>メイ</t>
    </rPh>
    <rPh sb="116" eb="117">
      <t>オコナ</t>
    </rPh>
    <rPh sb="132" eb="134">
      <t>シュウロウ</t>
    </rPh>
    <rPh sb="134" eb="136">
      <t>キボウ</t>
    </rPh>
    <rPh sb="136" eb="139">
      <t>リヨウシャ</t>
    </rPh>
    <rPh sb="140" eb="141">
      <t>タイ</t>
    </rPh>
    <rPh sb="142" eb="144">
      <t>カンケイ</t>
    </rPh>
    <rPh sb="144" eb="146">
      <t>キカン</t>
    </rPh>
    <rPh sb="147" eb="149">
      <t>レンケイ</t>
    </rPh>
    <rPh sb="150" eb="152">
      <t>ジョウホウ</t>
    </rPh>
    <rPh sb="152" eb="154">
      <t>テイキョウ</t>
    </rPh>
    <rPh sb="157" eb="159">
      <t>シエン</t>
    </rPh>
    <rPh sb="160" eb="161">
      <t>オコナ</t>
    </rPh>
    <rPh sb="163" eb="164">
      <t>メイ</t>
    </rPh>
    <rPh sb="165" eb="167">
      <t>シュウロウ</t>
    </rPh>
    <rPh sb="168" eb="170">
      <t>イッパン</t>
    </rPh>
    <rPh sb="170" eb="172">
      <t>シュウロウ</t>
    </rPh>
    <rPh sb="173" eb="174">
      <t>メイ</t>
    </rPh>
    <rPh sb="175" eb="177">
      <t>シュウロウ</t>
    </rPh>
    <rPh sb="178" eb="179">
      <t>カタ</t>
    </rPh>
    <rPh sb="180" eb="181">
      <t>メイ</t>
    </rPh>
    <rPh sb="184" eb="185">
      <t>コト</t>
    </rPh>
    <rPh sb="186" eb="188">
      <t>デキ</t>
    </rPh>
    <phoneticPr fontId="1"/>
  </si>
  <si>
    <t>　第三者評価の指摘内容に基づいて、職員の役割分担の見直しやマニュアルの整備を行いました。</t>
    <rPh sb="1" eb="2">
      <t>ダイ</t>
    </rPh>
    <rPh sb="2" eb="4">
      <t>サンシャ</t>
    </rPh>
    <rPh sb="4" eb="6">
      <t>ヒョウカ</t>
    </rPh>
    <rPh sb="7" eb="9">
      <t>シテキ</t>
    </rPh>
    <rPh sb="9" eb="11">
      <t>ナイヨウ</t>
    </rPh>
    <rPh sb="12" eb="13">
      <t>モト</t>
    </rPh>
    <rPh sb="17" eb="19">
      <t>ショクイン</t>
    </rPh>
    <rPh sb="20" eb="22">
      <t>ヤクワリ</t>
    </rPh>
    <rPh sb="22" eb="24">
      <t>ブンタン</t>
    </rPh>
    <rPh sb="25" eb="27">
      <t>ミナオ</t>
    </rPh>
    <rPh sb="35" eb="37">
      <t>セイビ</t>
    </rPh>
    <rPh sb="38" eb="39">
      <t>オコナ</t>
    </rPh>
    <phoneticPr fontId="1"/>
  </si>
  <si>
    <t>　複数の職員で業務を分担することによって、施設運営の意識が向上し、職員の業務の幅が広がりました。</t>
    <rPh sb="1" eb="3">
      <t>フクスウ</t>
    </rPh>
    <rPh sb="4" eb="6">
      <t>ショクイン</t>
    </rPh>
    <rPh sb="7" eb="9">
      <t>ギョウム</t>
    </rPh>
    <rPh sb="10" eb="12">
      <t>ブンタン</t>
    </rPh>
    <rPh sb="21" eb="23">
      <t>シセツ</t>
    </rPh>
    <rPh sb="23" eb="25">
      <t>ウンエイ</t>
    </rPh>
    <rPh sb="26" eb="28">
      <t>イシキ</t>
    </rPh>
    <rPh sb="29" eb="31">
      <t>コウジョウ</t>
    </rPh>
    <rPh sb="33" eb="35">
      <t>ショクイン</t>
    </rPh>
    <rPh sb="36" eb="38">
      <t>ギョウム</t>
    </rPh>
    <rPh sb="39" eb="40">
      <t>ハバ</t>
    </rPh>
    <rPh sb="41" eb="42">
      <t>ヒロ</t>
    </rPh>
    <phoneticPr fontId="1"/>
  </si>
  <si>
    <t>　エレベーターの耐用年数が過ぎており早期に改修が必要です。
　自動扉も故障しており、利用者が不便を感じられているので、早急に改善が必要です。</t>
    <rPh sb="8" eb="10">
      <t>タイヨウ</t>
    </rPh>
    <rPh sb="10" eb="12">
      <t>ネンスウ</t>
    </rPh>
    <rPh sb="13" eb="14">
      <t>ス</t>
    </rPh>
    <rPh sb="18" eb="20">
      <t>ソウキ</t>
    </rPh>
    <rPh sb="21" eb="23">
      <t>カイシュウ</t>
    </rPh>
    <rPh sb="24" eb="26">
      <t>ヒツヨウ</t>
    </rPh>
    <rPh sb="31" eb="33">
      <t>ジドウ</t>
    </rPh>
    <rPh sb="33" eb="34">
      <t>トビラ</t>
    </rPh>
    <rPh sb="35" eb="37">
      <t>コショウ</t>
    </rPh>
    <rPh sb="42" eb="45">
      <t>リヨウシャ</t>
    </rPh>
    <rPh sb="46" eb="48">
      <t>フベン</t>
    </rPh>
    <rPh sb="49" eb="50">
      <t>カン</t>
    </rPh>
    <rPh sb="59" eb="61">
      <t>ソウキュウ</t>
    </rPh>
    <rPh sb="62" eb="64">
      <t>カイゼン</t>
    </rPh>
    <rPh sb="65" eb="67">
      <t>ヒツヨウ</t>
    </rPh>
    <phoneticPr fontId="1"/>
  </si>
  <si>
    <t>　平成30年度に両方改修予定です。</t>
    <rPh sb="1" eb="3">
      <t>ヘイセイ</t>
    </rPh>
    <rPh sb="5" eb="6">
      <t>ネン</t>
    </rPh>
    <rPh sb="6" eb="7">
      <t>ド</t>
    </rPh>
    <rPh sb="8" eb="10">
      <t>リョウホウ</t>
    </rPh>
    <rPh sb="10" eb="12">
      <t>カイシュウ</t>
    </rPh>
    <rPh sb="12" eb="14">
      <t>ヨテイ</t>
    </rPh>
    <phoneticPr fontId="1"/>
  </si>
  <si>
    <t>川西作業所</t>
    <rPh sb="0" eb="2">
      <t>カワニシ</t>
    </rPh>
    <rPh sb="2" eb="5">
      <t>サギョウショ</t>
    </rPh>
    <phoneticPr fontId="1"/>
  </si>
  <si>
    <t>社会福祉法人 川西市社会福祉協議会</t>
    <rPh sb="0" eb="4">
      <t>シャカイフクシ</t>
    </rPh>
    <rPh sb="4" eb="6">
      <t>ホウジン</t>
    </rPh>
    <rPh sb="7" eb="10">
      <t>カワニシシ</t>
    </rPh>
    <rPh sb="10" eb="14">
      <t>シャカイフクシ</t>
    </rPh>
    <rPh sb="14" eb="17">
      <t>キョウギカイ</t>
    </rPh>
    <phoneticPr fontId="1"/>
  </si>
  <si>
    <t>福祉部　障害福祉課</t>
    <rPh sb="0" eb="3">
      <t>フクシブ</t>
    </rPh>
    <rPh sb="4" eb="6">
      <t>ショウガイ</t>
    </rPh>
    <rPh sb="6" eb="9">
      <t>フクシカ</t>
    </rPh>
    <phoneticPr fontId="1"/>
  </si>
  <si>
    <t>　アンケート内容の結果や個人面談を実施し、本人の希望や思いを個別支援計画書に反映させ、計画に基づいた支援を行っています。
　また、嗜好調査で希望の多かったメニューを提供しています。</t>
    <rPh sb="6" eb="8">
      <t>ナイヨウ</t>
    </rPh>
    <rPh sb="9" eb="11">
      <t>ケッカ</t>
    </rPh>
    <rPh sb="12" eb="14">
      <t>コジン</t>
    </rPh>
    <rPh sb="14" eb="16">
      <t>メンダン</t>
    </rPh>
    <rPh sb="17" eb="19">
      <t>ジッシ</t>
    </rPh>
    <rPh sb="21" eb="23">
      <t>ホンニン</t>
    </rPh>
    <rPh sb="24" eb="26">
      <t>キボウ</t>
    </rPh>
    <rPh sb="27" eb="28">
      <t>オモ</t>
    </rPh>
    <rPh sb="30" eb="32">
      <t>コベツ</t>
    </rPh>
    <rPh sb="32" eb="34">
      <t>シエン</t>
    </rPh>
    <rPh sb="34" eb="37">
      <t>ケイカクショ</t>
    </rPh>
    <rPh sb="38" eb="40">
      <t>ハンエイ</t>
    </rPh>
    <rPh sb="43" eb="45">
      <t>ケイカク</t>
    </rPh>
    <rPh sb="46" eb="47">
      <t>モト</t>
    </rPh>
    <rPh sb="50" eb="52">
      <t>シエン</t>
    </rPh>
    <rPh sb="53" eb="54">
      <t>オコナ</t>
    </rPh>
    <rPh sb="65" eb="67">
      <t>シコウ</t>
    </rPh>
    <rPh sb="67" eb="69">
      <t>チョウサ</t>
    </rPh>
    <rPh sb="70" eb="72">
      <t>キボウ</t>
    </rPh>
    <rPh sb="73" eb="74">
      <t>オオ</t>
    </rPh>
    <rPh sb="82" eb="84">
      <t>テイキョウ</t>
    </rPh>
    <phoneticPr fontId="1"/>
  </si>
  <si>
    <t>　敷地内の点字ブロック・舗装に凹凸があり歩行しにくいとの意見があったため、職員が簡易セメントで改修し、相談者に確認し納得していただきました。</t>
    <rPh sb="1" eb="3">
      <t>シキチ</t>
    </rPh>
    <rPh sb="3" eb="4">
      <t>ナイ</t>
    </rPh>
    <rPh sb="5" eb="7">
      <t>テンジ</t>
    </rPh>
    <rPh sb="12" eb="14">
      <t>ホソウ</t>
    </rPh>
    <rPh sb="15" eb="17">
      <t>オウトツ</t>
    </rPh>
    <rPh sb="20" eb="22">
      <t>ホコウ</t>
    </rPh>
    <rPh sb="28" eb="30">
      <t>イケン</t>
    </rPh>
    <rPh sb="37" eb="39">
      <t>ショクイン</t>
    </rPh>
    <rPh sb="40" eb="42">
      <t>カンイ</t>
    </rPh>
    <rPh sb="47" eb="49">
      <t>カイシュウ</t>
    </rPh>
    <rPh sb="51" eb="54">
      <t>ソウダンシャ</t>
    </rPh>
    <rPh sb="55" eb="57">
      <t>カクニン</t>
    </rPh>
    <rPh sb="58" eb="60">
      <t>ナットク</t>
    </rPh>
    <phoneticPr fontId="1"/>
  </si>
  <si>
    <t>　業者委託については、相見積を取り安価な業者で契約を締結しました。</t>
    <rPh sb="1" eb="3">
      <t>ギョウシャ</t>
    </rPh>
    <rPh sb="3" eb="5">
      <t>イタク</t>
    </rPh>
    <rPh sb="11" eb="14">
      <t>アイミツモリ</t>
    </rPh>
    <rPh sb="15" eb="16">
      <t>トリ</t>
    </rPh>
    <rPh sb="17" eb="19">
      <t>アンカ</t>
    </rPh>
    <rPh sb="20" eb="22">
      <t>ギョウシャ</t>
    </rPh>
    <rPh sb="23" eb="25">
      <t>ケイヤク</t>
    </rPh>
    <rPh sb="26" eb="28">
      <t>テイケツ</t>
    </rPh>
    <phoneticPr fontId="1"/>
  </si>
  <si>
    <t>　施設が老朽化していることから、日常の管理業務の中で修繕箇所を把握し、計画的に修繕を行う必要があります。</t>
    <rPh sb="1" eb="3">
      <t>シセツ</t>
    </rPh>
    <rPh sb="4" eb="7">
      <t>ロウキュウカ</t>
    </rPh>
    <rPh sb="16" eb="18">
      <t>ニチジョウ</t>
    </rPh>
    <rPh sb="19" eb="21">
      <t>カンリ</t>
    </rPh>
    <rPh sb="21" eb="23">
      <t>ギョウム</t>
    </rPh>
    <rPh sb="24" eb="25">
      <t>ナカ</t>
    </rPh>
    <rPh sb="26" eb="28">
      <t>シュウゼン</t>
    </rPh>
    <rPh sb="28" eb="30">
      <t>カショ</t>
    </rPh>
    <rPh sb="31" eb="33">
      <t>ハアク</t>
    </rPh>
    <rPh sb="35" eb="38">
      <t>ケイカクテキ</t>
    </rPh>
    <rPh sb="39" eb="41">
      <t>シュウゼン</t>
    </rPh>
    <rPh sb="42" eb="43">
      <t>オコナ</t>
    </rPh>
    <rPh sb="44" eb="46">
      <t>ヒツヨウ</t>
    </rPh>
    <phoneticPr fontId="1"/>
  </si>
  <si>
    <t xml:space="preserve"> 平成29年4月以降は法人内に内部監査チームを設置し、各福祉施設等の内部監査を継続して行っています。
 また、管理者による個別支援計画作成状況のチェック体制強化を継続しています。</t>
    <rPh sb="15" eb="17">
      <t>ナイブ</t>
    </rPh>
    <rPh sb="23" eb="25">
      <t>セッチ</t>
    </rPh>
    <rPh sb="55" eb="58">
      <t>カンリシャ</t>
    </rPh>
    <rPh sb="61" eb="63">
      <t>コベツ</t>
    </rPh>
    <rPh sb="63" eb="65">
      <t>シエン</t>
    </rPh>
    <rPh sb="65" eb="67">
      <t>ケイカク</t>
    </rPh>
    <rPh sb="67" eb="69">
      <t>サクセイ</t>
    </rPh>
    <rPh sb="69" eb="71">
      <t>ジョウキョウ</t>
    </rPh>
    <rPh sb="76" eb="78">
      <t>タイセイ</t>
    </rPh>
    <rPh sb="78" eb="80">
      <t>キョウカ</t>
    </rPh>
    <rPh sb="81" eb="83">
      <t>ケイゾク</t>
    </rPh>
    <phoneticPr fontId="1"/>
  </si>
  <si>
    <t>　全職員による法令順守の意識の維持向上とリスクマネジメントの意識向上の取り組みが今後も必要です。</t>
    <rPh sb="1" eb="4">
      <t>ゼンショクイン</t>
    </rPh>
    <rPh sb="7" eb="9">
      <t>ホウレイ</t>
    </rPh>
    <rPh sb="9" eb="11">
      <t>ジュンシュ</t>
    </rPh>
    <rPh sb="12" eb="14">
      <t>イシキ</t>
    </rPh>
    <rPh sb="15" eb="17">
      <t>イジ</t>
    </rPh>
    <rPh sb="17" eb="19">
      <t>コウジョウ</t>
    </rPh>
    <rPh sb="30" eb="32">
      <t>イシキ</t>
    </rPh>
    <rPh sb="32" eb="34">
      <t>コウジョウ</t>
    </rPh>
    <rPh sb="35" eb="36">
      <t>ト</t>
    </rPh>
    <rPh sb="37" eb="38">
      <t>ク</t>
    </rPh>
    <rPh sb="40" eb="42">
      <t>コンゴ</t>
    </rPh>
    <rPh sb="43" eb="45">
      <t>ヒツヨウ</t>
    </rPh>
    <phoneticPr fontId="1"/>
  </si>
  <si>
    <t>　全職員が法令順守の意識を持ち、現体制を維持していくことが必要です。</t>
    <rPh sb="1" eb="4">
      <t>ゼンショクイン</t>
    </rPh>
    <rPh sb="5" eb="7">
      <t>ホウレイ</t>
    </rPh>
    <rPh sb="7" eb="9">
      <t>ジュンシュ</t>
    </rPh>
    <rPh sb="10" eb="12">
      <t>イシキ</t>
    </rPh>
    <rPh sb="13" eb="14">
      <t>モ</t>
    </rPh>
    <rPh sb="16" eb="19">
      <t>ゲンタイセイ</t>
    </rPh>
    <rPh sb="20" eb="22">
      <t>イジ</t>
    </rPh>
    <rPh sb="29" eb="31">
      <t>ヒツヨウ</t>
    </rPh>
    <phoneticPr fontId="1"/>
  </si>
  <si>
    <t>　全職員に積極的に研修や勉強会に参加する機会を設け、法令順守の意識向上に努めます。</t>
    <rPh sb="1" eb="4">
      <t>ゼンショクイン</t>
    </rPh>
    <rPh sb="5" eb="8">
      <t>セッキョクテキ</t>
    </rPh>
    <rPh sb="9" eb="11">
      <t>ケンシュウ</t>
    </rPh>
    <rPh sb="12" eb="14">
      <t>ベンキョウ</t>
    </rPh>
    <rPh sb="14" eb="15">
      <t>カイ</t>
    </rPh>
    <rPh sb="16" eb="18">
      <t>サンカ</t>
    </rPh>
    <rPh sb="20" eb="22">
      <t>キカイ</t>
    </rPh>
    <rPh sb="23" eb="24">
      <t>モウ</t>
    </rPh>
    <rPh sb="26" eb="28">
      <t>ホウレイ</t>
    </rPh>
    <rPh sb="28" eb="30">
      <t>ジュンシュ</t>
    </rPh>
    <rPh sb="31" eb="33">
      <t>イシキ</t>
    </rPh>
    <rPh sb="33" eb="35">
      <t>コウジョウ</t>
    </rPh>
    <rPh sb="36" eb="37">
      <t>ツト</t>
    </rPh>
    <phoneticPr fontId="1"/>
  </si>
  <si>
    <t>　月に数日しか通所されない利用者を定期的に通所できるよう継続し支援をおこなう必要があります。
　新規利用者の確保が必要です。</t>
    <rPh sb="1" eb="2">
      <t>ツキ</t>
    </rPh>
    <rPh sb="3" eb="5">
      <t>スウジツ</t>
    </rPh>
    <rPh sb="7" eb="9">
      <t>ツウショ</t>
    </rPh>
    <rPh sb="13" eb="16">
      <t>リヨウシャ</t>
    </rPh>
    <rPh sb="17" eb="20">
      <t>テイキテキ</t>
    </rPh>
    <rPh sb="21" eb="23">
      <t>ツウショ</t>
    </rPh>
    <rPh sb="28" eb="30">
      <t>ケイゾク</t>
    </rPh>
    <rPh sb="31" eb="33">
      <t>シエン</t>
    </rPh>
    <rPh sb="38" eb="40">
      <t>ヒツヨウ</t>
    </rPh>
    <rPh sb="48" eb="50">
      <t>シンキ</t>
    </rPh>
    <rPh sb="50" eb="53">
      <t>リヨウシャ</t>
    </rPh>
    <rPh sb="54" eb="56">
      <t>カクホ</t>
    </rPh>
    <rPh sb="57" eb="59">
      <t>ヒツヨウ</t>
    </rPh>
    <phoneticPr fontId="1"/>
  </si>
  <si>
    <t>　体調が安定しない利用者に対し、半日利用や遅刻・早退など柔軟に対応し少しでも通所日数が増やせるよう努めました。　
　相談支援事業所等と連携し、電話連絡や自宅訪問を行い利用者の体調・意向を伺い定期的に通所できよう努めます。</t>
    <rPh sb="1" eb="3">
      <t>タイチョウ</t>
    </rPh>
    <rPh sb="4" eb="6">
      <t>アンテイ</t>
    </rPh>
    <rPh sb="9" eb="12">
      <t>リヨウシャ</t>
    </rPh>
    <rPh sb="13" eb="14">
      <t>タイ</t>
    </rPh>
    <rPh sb="16" eb="18">
      <t>ハンニチ</t>
    </rPh>
    <rPh sb="18" eb="20">
      <t>リヨウ</t>
    </rPh>
    <rPh sb="21" eb="23">
      <t>チコク</t>
    </rPh>
    <rPh sb="24" eb="26">
      <t>ソウタイ</t>
    </rPh>
    <rPh sb="28" eb="30">
      <t>ジュウナン</t>
    </rPh>
    <rPh sb="31" eb="33">
      <t>タイオウ</t>
    </rPh>
    <rPh sb="34" eb="35">
      <t>スコ</t>
    </rPh>
    <rPh sb="38" eb="40">
      <t>ツウショ</t>
    </rPh>
    <rPh sb="40" eb="42">
      <t>ニッスウ</t>
    </rPh>
    <rPh sb="43" eb="44">
      <t>フ</t>
    </rPh>
    <rPh sb="49" eb="50">
      <t>ツト</t>
    </rPh>
    <rPh sb="58" eb="60">
      <t>ソウダン</t>
    </rPh>
    <rPh sb="60" eb="62">
      <t>シエン</t>
    </rPh>
    <rPh sb="62" eb="65">
      <t>ジギョウショ</t>
    </rPh>
    <rPh sb="65" eb="66">
      <t>トウ</t>
    </rPh>
    <rPh sb="67" eb="69">
      <t>レンケイ</t>
    </rPh>
    <rPh sb="71" eb="73">
      <t>デンワ</t>
    </rPh>
    <rPh sb="73" eb="75">
      <t>レンラク</t>
    </rPh>
    <rPh sb="76" eb="78">
      <t>ジタク</t>
    </rPh>
    <rPh sb="78" eb="80">
      <t>ホウモン</t>
    </rPh>
    <rPh sb="81" eb="82">
      <t>オコナ</t>
    </rPh>
    <rPh sb="83" eb="86">
      <t>リヨウシャ</t>
    </rPh>
    <rPh sb="87" eb="89">
      <t>タイチョウ</t>
    </rPh>
    <rPh sb="90" eb="92">
      <t>イコウ</t>
    </rPh>
    <rPh sb="93" eb="94">
      <t>ウカガ</t>
    </rPh>
    <rPh sb="95" eb="98">
      <t>テイキテキ</t>
    </rPh>
    <rPh sb="99" eb="101">
      <t>ツウショ</t>
    </rPh>
    <rPh sb="105" eb="106">
      <t>ツト</t>
    </rPh>
    <phoneticPr fontId="1"/>
  </si>
  <si>
    <t>　相談支援事業等と連携し、生活リズムの安定をはかり、休みがちな利用者の出席率向上や新規利用者の増を図ります。相談支援事業所等への情報提供（新規利用者受け入れ可能である事）や特別支援学校等と連携し見学（体験実習）など、積極的に受け入れ新規利用者が確保できるよう努めます。</t>
    <rPh sb="1" eb="3">
      <t>ソウダン</t>
    </rPh>
    <rPh sb="3" eb="5">
      <t>シエン</t>
    </rPh>
    <rPh sb="5" eb="7">
      <t>ジギョウ</t>
    </rPh>
    <rPh sb="7" eb="8">
      <t>ナド</t>
    </rPh>
    <rPh sb="9" eb="11">
      <t>レンケイ</t>
    </rPh>
    <rPh sb="26" eb="27">
      <t>ヤス</t>
    </rPh>
    <rPh sb="31" eb="34">
      <t>リヨウシャ</t>
    </rPh>
    <rPh sb="35" eb="37">
      <t>シュッセキ</t>
    </rPh>
    <rPh sb="37" eb="38">
      <t>リツ</t>
    </rPh>
    <rPh sb="38" eb="40">
      <t>コウジョウ</t>
    </rPh>
    <rPh sb="41" eb="43">
      <t>シンキ</t>
    </rPh>
    <rPh sb="43" eb="46">
      <t>リヨウシャ</t>
    </rPh>
    <rPh sb="47" eb="48">
      <t>ゾウ</t>
    </rPh>
    <rPh sb="49" eb="50">
      <t>ハカ</t>
    </rPh>
    <rPh sb="54" eb="56">
      <t>ソウダン</t>
    </rPh>
    <rPh sb="56" eb="58">
      <t>シエン</t>
    </rPh>
    <rPh sb="58" eb="61">
      <t>ジギョウショ</t>
    </rPh>
    <rPh sb="61" eb="62">
      <t>トウ</t>
    </rPh>
    <rPh sb="64" eb="66">
      <t>ジョウホウ</t>
    </rPh>
    <rPh sb="66" eb="68">
      <t>テイキョウ</t>
    </rPh>
    <rPh sb="69" eb="71">
      <t>シンキ</t>
    </rPh>
    <rPh sb="71" eb="74">
      <t>リヨウシャ</t>
    </rPh>
    <rPh sb="74" eb="75">
      <t>ウ</t>
    </rPh>
    <rPh sb="76" eb="77">
      <t>イ</t>
    </rPh>
    <rPh sb="78" eb="80">
      <t>カノウ</t>
    </rPh>
    <rPh sb="83" eb="84">
      <t>コト</t>
    </rPh>
    <rPh sb="86" eb="88">
      <t>トクベツ</t>
    </rPh>
    <rPh sb="88" eb="90">
      <t>シエン</t>
    </rPh>
    <rPh sb="90" eb="92">
      <t>ガッコウ</t>
    </rPh>
    <rPh sb="92" eb="93">
      <t>トウ</t>
    </rPh>
    <rPh sb="94" eb="96">
      <t>レンケイ</t>
    </rPh>
    <rPh sb="97" eb="99">
      <t>ケンガク</t>
    </rPh>
    <rPh sb="100" eb="102">
      <t>タイケン</t>
    </rPh>
    <rPh sb="102" eb="104">
      <t>ジッシュウ</t>
    </rPh>
    <rPh sb="108" eb="111">
      <t>セッキョクテキ</t>
    </rPh>
    <rPh sb="112" eb="113">
      <t>ウ</t>
    </rPh>
    <rPh sb="114" eb="115">
      <t>イ</t>
    </rPh>
    <rPh sb="116" eb="118">
      <t>シンキ</t>
    </rPh>
    <rPh sb="118" eb="121">
      <t>リヨウシャ</t>
    </rPh>
    <rPh sb="122" eb="124">
      <t>カクホ</t>
    </rPh>
    <rPh sb="129" eb="130">
      <t>ツト</t>
    </rPh>
    <phoneticPr fontId="1"/>
  </si>
  <si>
    <t>　年２回の消防総合訓練（消火・通報・避難訓練）を実施しております。また、水害避難訓練も実施しました。休日・夜間は警備会社に警備を委託しています。防犯対策として、防犯カメラを設置しました（8か所）。</t>
    <rPh sb="1" eb="2">
      <t>ネン</t>
    </rPh>
    <rPh sb="3" eb="4">
      <t>カイ</t>
    </rPh>
    <rPh sb="5" eb="7">
      <t>ショウボウ</t>
    </rPh>
    <rPh sb="7" eb="9">
      <t>ソウゴウ</t>
    </rPh>
    <rPh sb="9" eb="11">
      <t>クンレン</t>
    </rPh>
    <rPh sb="12" eb="14">
      <t>ショウカ</t>
    </rPh>
    <rPh sb="15" eb="17">
      <t>ツウホウ</t>
    </rPh>
    <rPh sb="18" eb="20">
      <t>ヒナン</t>
    </rPh>
    <rPh sb="20" eb="22">
      <t>クンレン</t>
    </rPh>
    <rPh sb="24" eb="26">
      <t>ジッシ</t>
    </rPh>
    <rPh sb="36" eb="38">
      <t>スイガイ</t>
    </rPh>
    <rPh sb="38" eb="40">
      <t>ヒナン</t>
    </rPh>
    <rPh sb="40" eb="42">
      <t>クンレン</t>
    </rPh>
    <rPh sb="43" eb="45">
      <t>ジッシ</t>
    </rPh>
    <rPh sb="50" eb="52">
      <t>キュウジツ</t>
    </rPh>
    <rPh sb="53" eb="55">
      <t>ヤカン</t>
    </rPh>
    <rPh sb="56" eb="58">
      <t>ケイビ</t>
    </rPh>
    <rPh sb="58" eb="60">
      <t>カイシャ</t>
    </rPh>
    <rPh sb="61" eb="63">
      <t>ケイビ</t>
    </rPh>
    <rPh sb="64" eb="66">
      <t>イタク</t>
    </rPh>
    <rPh sb="72" eb="74">
      <t>ボウハン</t>
    </rPh>
    <rPh sb="74" eb="76">
      <t>タイサク</t>
    </rPh>
    <rPh sb="80" eb="82">
      <t>ボウハン</t>
    </rPh>
    <rPh sb="86" eb="88">
      <t>セッチ</t>
    </rPh>
    <rPh sb="95" eb="96">
      <t>ショ</t>
    </rPh>
    <phoneticPr fontId="1"/>
  </si>
  <si>
    <t>　利用者に対し、インフルエンザ等の流行性感染症の流行を防ぐため、手洗い、うがいの実施を促しました。また、体調不良者に対しては早めの休息、受診を促がし長期欠席にならないようにいたしました。不定期利用の利用者に対し通所日を柔軟に対応し少しでも出席が増やせるようにいたしました。長期欠席の利用者には自宅訪問や電話連絡で様子を伺い、出席を促がしました。</t>
    <rPh sb="1" eb="4">
      <t>リヨウシャ</t>
    </rPh>
    <rPh sb="5" eb="6">
      <t>タイ</t>
    </rPh>
    <rPh sb="15" eb="16">
      <t>トウ</t>
    </rPh>
    <rPh sb="17" eb="20">
      <t>リュウコウセイ</t>
    </rPh>
    <rPh sb="20" eb="23">
      <t>カンセンショウ</t>
    </rPh>
    <rPh sb="24" eb="26">
      <t>リュウコウ</t>
    </rPh>
    <rPh sb="27" eb="28">
      <t>フセ</t>
    </rPh>
    <rPh sb="32" eb="34">
      <t>テアラ</t>
    </rPh>
    <rPh sb="40" eb="42">
      <t>ジッシ</t>
    </rPh>
    <rPh sb="43" eb="44">
      <t>ウナガ</t>
    </rPh>
    <rPh sb="52" eb="54">
      <t>タイチョウ</t>
    </rPh>
    <rPh sb="54" eb="56">
      <t>フリョウ</t>
    </rPh>
    <rPh sb="56" eb="57">
      <t>シャ</t>
    </rPh>
    <rPh sb="58" eb="59">
      <t>タイ</t>
    </rPh>
    <rPh sb="62" eb="63">
      <t>ハヤ</t>
    </rPh>
    <rPh sb="65" eb="67">
      <t>キュウソク</t>
    </rPh>
    <rPh sb="68" eb="70">
      <t>ジュシン</t>
    </rPh>
    <rPh sb="71" eb="72">
      <t>ウナ</t>
    </rPh>
    <rPh sb="74" eb="76">
      <t>チョウキ</t>
    </rPh>
    <rPh sb="76" eb="78">
      <t>ケッセキ</t>
    </rPh>
    <rPh sb="93" eb="96">
      <t>フテイキ</t>
    </rPh>
    <rPh sb="96" eb="98">
      <t>リヨウ</t>
    </rPh>
    <rPh sb="99" eb="102">
      <t>リヨウシャ</t>
    </rPh>
    <rPh sb="103" eb="104">
      <t>タイ</t>
    </rPh>
    <rPh sb="105" eb="107">
      <t>ツウショ</t>
    </rPh>
    <rPh sb="107" eb="108">
      <t>ビ</t>
    </rPh>
    <rPh sb="109" eb="111">
      <t>ジュウナン</t>
    </rPh>
    <rPh sb="112" eb="114">
      <t>タイオウ</t>
    </rPh>
    <rPh sb="115" eb="116">
      <t>スコ</t>
    </rPh>
    <rPh sb="119" eb="121">
      <t>シュッセキ</t>
    </rPh>
    <rPh sb="122" eb="123">
      <t>フ</t>
    </rPh>
    <rPh sb="136" eb="138">
      <t>チョウキ</t>
    </rPh>
    <rPh sb="138" eb="140">
      <t>ケッセキ</t>
    </rPh>
    <rPh sb="141" eb="144">
      <t>リヨウシャ</t>
    </rPh>
    <rPh sb="146" eb="148">
      <t>ジタク</t>
    </rPh>
    <rPh sb="148" eb="150">
      <t>ホウモン</t>
    </rPh>
    <rPh sb="151" eb="153">
      <t>デンワ</t>
    </rPh>
    <rPh sb="153" eb="155">
      <t>レンラク</t>
    </rPh>
    <rPh sb="156" eb="158">
      <t>ヨウス</t>
    </rPh>
    <rPh sb="159" eb="160">
      <t>ウカガ</t>
    </rPh>
    <rPh sb="162" eb="164">
      <t>シュッセキ</t>
    </rPh>
    <rPh sb="165" eb="166">
      <t>ウナ</t>
    </rPh>
    <phoneticPr fontId="1"/>
  </si>
  <si>
    <t>　適切に行われている。</t>
    <rPh sb="1" eb="3">
      <t>テキセツ</t>
    </rPh>
    <rPh sb="4" eb="5">
      <t>オコナ</t>
    </rPh>
    <phoneticPr fontId="1"/>
  </si>
  <si>
    <t>　適切な人員配置が行われている。</t>
    <rPh sb="1" eb="3">
      <t>テキセツ</t>
    </rPh>
    <rPh sb="4" eb="6">
      <t>ジンイン</t>
    </rPh>
    <rPh sb="6" eb="8">
      <t>ハイチ</t>
    </rPh>
    <rPh sb="9" eb="10">
      <t>オコナ</t>
    </rPh>
    <phoneticPr fontId="1"/>
  </si>
  <si>
    <t>　引き続き、全職員が法令基準等を正しく理解し、適切な事業運営を行っていくため、事業所内での勉強会や外部研修への参加など、継続的な取り組みが求められる。</t>
    <rPh sb="1" eb="2">
      <t>ヒ</t>
    </rPh>
    <rPh sb="3" eb="4">
      <t>ツヅ</t>
    </rPh>
    <rPh sb="6" eb="9">
      <t>ゼンショクイン</t>
    </rPh>
    <rPh sb="10" eb="12">
      <t>ホウレイ</t>
    </rPh>
    <rPh sb="12" eb="14">
      <t>キジュン</t>
    </rPh>
    <rPh sb="14" eb="15">
      <t>トウ</t>
    </rPh>
    <rPh sb="16" eb="17">
      <t>タダ</t>
    </rPh>
    <rPh sb="19" eb="21">
      <t>リカイ</t>
    </rPh>
    <rPh sb="23" eb="25">
      <t>テキセツ</t>
    </rPh>
    <rPh sb="26" eb="28">
      <t>ジギョウ</t>
    </rPh>
    <rPh sb="28" eb="30">
      <t>ウンエイ</t>
    </rPh>
    <rPh sb="31" eb="32">
      <t>オコナ</t>
    </rPh>
    <rPh sb="39" eb="42">
      <t>ジギョウショ</t>
    </rPh>
    <rPh sb="42" eb="43">
      <t>ナイ</t>
    </rPh>
    <rPh sb="45" eb="48">
      <t>ベンキョウカイ</t>
    </rPh>
    <rPh sb="49" eb="51">
      <t>ガイブ</t>
    </rPh>
    <rPh sb="51" eb="53">
      <t>ケンシュウ</t>
    </rPh>
    <rPh sb="55" eb="57">
      <t>サンカ</t>
    </rPh>
    <rPh sb="60" eb="63">
      <t>ケイゾクテキ</t>
    </rPh>
    <rPh sb="64" eb="65">
      <t>ト</t>
    </rPh>
    <rPh sb="66" eb="67">
      <t>ク</t>
    </rPh>
    <rPh sb="69" eb="70">
      <t>モト</t>
    </rPh>
    <phoneticPr fontId="1"/>
  </si>
  <si>
    <t>　法令を遵守し、事業運営が適切に行われている。
　また、管理者によるチェック体制も適切に機能している。</t>
    <rPh sb="1" eb="3">
      <t>ホウレイ</t>
    </rPh>
    <rPh sb="4" eb="6">
      <t>ジュンシュ</t>
    </rPh>
    <rPh sb="8" eb="10">
      <t>ジギョウ</t>
    </rPh>
    <rPh sb="10" eb="12">
      <t>ウンエイ</t>
    </rPh>
    <rPh sb="13" eb="15">
      <t>テキセツ</t>
    </rPh>
    <rPh sb="16" eb="17">
      <t>オコナ</t>
    </rPh>
    <rPh sb="28" eb="31">
      <t>カンリシャ</t>
    </rPh>
    <rPh sb="38" eb="40">
      <t>タイセイ</t>
    </rPh>
    <rPh sb="41" eb="43">
      <t>テキセツ</t>
    </rPh>
    <rPh sb="44" eb="46">
      <t>キノウ</t>
    </rPh>
    <phoneticPr fontId="1"/>
  </si>
  <si>
    <t>　手続きや説明について、適切に行われている。</t>
    <rPh sb="1" eb="3">
      <t>テツヅ</t>
    </rPh>
    <rPh sb="5" eb="7">
      <t>セツメイ</t>
    </rPh>
    <rPh sb="12" eb="14">
      <t>テキセツ</t>
    </rPh>
    <rPh sb="15" eb="16">
      <t>オコナ</t>
    </rPh>
    <phoneticPr fontId="1"/>
  </si>
  <si>
    <t>B</t>
  </si>
  <si>
    <t>　ケアマネジメントに基づき、適切な支援が行われている。</t>
    <rPh sb="10" eb="11">
      <t>モト</t>
    </rPh>
    <rPh sb="14" eb="16">
      <t>テキセツ</t>
    </rPh>
    <rPh sb="17" eb="19">
      <t>シエン</t>
    </rPh>
    <rPh sb="20" eb="21">
      <t>オコナ</t>
    </rPh>
    <phoneticPr fontId="1"/>
  </si>
  <si>
    <t>　積極的に利用者の意見を収集するよう努めている。</t>
    <rPh sb="1" eb="4">
      <t>セッキョクテキ</t>
    </rPh>
    <rPh sb="5" eb="8">
      <t>リヨウシャ</t>
    </rPh>
    <rPh sb="9" eb="11">
      <t>イケン</t>
    </rPh>
    <rPh sb="12" eb="14">
      <t>シュウシュウ</t>
    </rPh>
    <rPh sb="18" eb="19">
      <t>ツト</t>
    </rPh>
    <phoneticPr fontId="1"/>
  </si>
  <si>
    <t>　アンケートの結果に基づき、利用者の要望に応じるなど、具体的な改善が行われている。</t>
    <rPh sb="7" eb="9">
      <t>ケッカ</t>
    </rPh>
    <rPh sb="10" eb="11">
      <t>モト</t>
    </rPh>
    <rPh sb="14" eb="17">
      <t>リヨウシャ</t>
    </rPh>
    <rPh sb="18" eb="20">
      <t>ヨウボウ</t>
    </rPh>
    <rPh sb="21" eb="22">
      <t>オウ</t>
    </rPh>
    <rPh sb="27" eb="30">
      <t>グタイテキ</t>
    </rPh>
    <rPh sb="31" eb="33">
      <t>カイゼン</t>
    </rPh>
    <rPh sb="34" eb="35">
      <t>オコナ</t>
    </rPh>
    <phoneticPr fontId="1"/>
  </si>
  <si>
    <t>　適切な対応が行われている。</t>
    <rPh sb="1" eb="3">
      <t>テキセツ</t>
    </rPh>
    <rPh sb="4" eb="6">
      <t>タイオウ</t>
    </rPh>
    <rPh sb="7" eb="8">
      <t>オコナ</t>
    </rPh>
    <phoneticPr fontId="1"/>
  </si>
  <si>
    <t>　アンケートや面談等から、利用者のニーズに応じた支援が適切に行われている。</t>
    <rPh sb="7" eb="9">
      <t>メンダン</t>
    </rPh>
    <rPh sb="9" eb="10">
      <t>トウ</t>
    </rPh>
    <rPh sb="13" eb="16">
      <t>リヨウシャ</t>
    </rPh>
    <rPh sb="21" eb="22">
      <t>オウ</t>
    </rPh>
    <rPh sb="24" eb="26">
      <t>シエン</t>
    </rPh>
    <rPh sb="27" eb="29">
      <t>テキセツ</t>
    </rPh>
    <rPh sb="30" eb="31">
      <t>オコナ</t>
    </rPh>
    <phoneticPr fontId="1"/>
  </si>
  <si>
    <t>　施設の経年化に伴い、今後も修繕箇所の増加が見込まれることから、施設の改修を計画的に実施する必要がある。</t>
    <rPh sb="1" eb="3">
      <t>シセツ</t>
    </rPh>
    <rPh sb="4" eb="7">
      <t>ケイネンカ</t>
    </rPh>
    <rPh sb="8" eb="9">
      <t>トモナ</t>
    </rPh>
    <rPh sb="11" eb="13">
      <t>コンゴ</t>
    </rPh>
    <rPh sb="14" eb="16">
      <t>シュウゼン</t>
    </rPh>
    <rPh sb="16" eb="18">
      <t>カショ</t>
    </rPh>
    <rPh sb="19" eb="21">
      <t>ゾウカ</t>
    </rPh>
    <rPh sb="22" eb="24">
      <t>ミコ</t>
    </rPh>
    <rPh sb="32" eb="34">
      <t>シセツ</t>
    </rPh>
    <rPh sb="35" eb="37">
      <t>カイシュウ</t>
    </rPh>
    <rPh sb="38" eb="41">
      <t>ケイカクテキ</t>
    </rPh>
    <rPh sb="42" eb="44">
      <t>ジッシ</t>
    </rPh>
    <rPh sb="46" eb="48">
      <t>ヒツヨウ</t>
    </rPh>
    <phoneticPr fontId="1"/>
  </si>
  <si>
    <t>　引き続き、監査の実施やチェック体制の強化など、事業が適正に行われるように取り組む必要がある。</t>
    <rPh sb="1" eb="2">
      <t>ヒ</t>
    </rPh>
    <rPh sb="3" eb="4">
      <t>ツヅ</t>
    </rPh>
    <rPh sb="6" eb="8">
      <t>カンサ</t>
    </rPh>
    <rPh sb="9" eb="11">
      <t>ジッシ</t>
    </rPh>
    <rPh sb="16" eb="18">
      <t>タイセイ</t>
    </rPh>
    <rPh sb="19" eb="21">
      <t>キョウカ</t>
    </rPh>
    <rPh sb="27" eb="29">
      <t>テキセイ</t>
    </rPh>
    <rPh sb="37" eb="38">
      <t>ト</t>
    </rPh>
    <rPh sb="39" eb="40">
      <t>ク</t>
    </rPh>
    <rPh sb="41" eb="43">
      <t>ヒツヨウ</t>
    </rPh>
    <phoneticPr fontId="1"/>
  </si>
  <si>
    <t>　緊急時の対応マニュアルについては、避難訓練の実施などを通じて検証を行い、適宜必要な見直しを行う必要がある。</t>
    <rPh sb="1" eb="4">
      <t>キンキュウジ</t>
    </rPh>
    <rPh sb="5" eb="7">
      <t>タイオウ</t>
    </rPh>
    <rPh sb="18" eb="20">
      <t>ヒナン</t>
    </rPh>
    <rPh sb="20" eb="22">
      <t>クンレン</t>
    </rPh>
    <rPh sb="23" eb="25">
      <t>ジッシ</t>
    </rPh>
    <rPh sb="28" eb="29">
      <t>ツウ</t>
    </rPh>
    <rPh sb="31" eb="33">
      <t>ケンショウ</t>
    </rPh>
    <rPh sb="34" eb="35">
      <t>オコナ</t>
    </rPh>
    <rPh sb="37" eb="39">
      <t>テキギ</t>
    </rPh>
    <rPh sb="39" eb="41">
      <t>ヒツヨウ</t>
    </rPh>
    <rPh sb="42" eb="44">
      <t>ミナオ</t>
    </rPh>
    <rPh sb="46" eb="47">
      <t>オコナ</t>
    </rPh>
    <rPh sb="48" eb="50">
      <t>ヒツヨウ</t>
    </rPh>
    <phoneticPr fontId="1"/>
  </si>
  <si>
    <t>　施設の事業運営が適切に行われるよう、見直し等を行っている。</t>
    <rPh sb="1" eb="3">
      <t>シセツ</t>
    </rPh>
    <rPh sb="4" eb="6">
      <t>ジギョウ</t>
    </rPh>
    <rPh sb="6" eb="8">
      <t>ウンエイ</t>
    </rPh>
    <rPh sb="9" eb="11">
      <t>テキセツ</t>
    </rPh>
    <rPh sb="12" eb="13">
      <t>オコナ</t>
    </rPh>
    <rPh sb="19" eb="21">
      <t>ミナオ</t>
    </rPh>
    <rPh sb="22" eb="23">
      <t>トウ</t>
    </rPh>
    <rPh sb="24" eb="25">
      <t>オコナ</t>
    </rPh>
    <phoneticPr fontId="1"/>
  </si>
  <si>
    <t>　職員の意識改革が図られ、様々な改善が行われている。</t>
    <rPh sb="1" eb="3">
      <t>ショクイン</t>
    </rPh>
    <rPh sb="4" eb="6">
      <t>イシキ</t>
    </rPh>
    <rPh sb="6" eb="8">
      <t>カイカク</t>
    </rPh>
    <rPh sb="9" eb="10">
      <t>ハカ</t>
    </rPh>
    <rPh sb="13" eb="15">
      <t>サマザマ</t>
    </rPh>
    <rPh sb="16" eb="18">
      <t>カイゼン</t>
    </rPh>
    <rPh sb="19" eb="20">
      <t>オコナ</t>
    </rPh>
    <phoneticPr fontId="1"/>
  </si>
  <si>
    <t>　改修を行うまでの間、定期点検等を通じ、適切な管理を行う必要がある。</t>
    <rPh sb="1" eb="3">
      <t>カイシュウ</t>
    </rPh>
    <rPh sb="4" eb="5">
      <t>オコナ</t>
    </rPh>
    <rPh sb="9" eb="10">
      <t>アイダ</t>
    </rPh>
    <rPh sb="11" eb="13">
      <t>テイキ</t>
    </rPh>
    <rPh sb="13" eb="15">
      <t>テンケン</t>
    </rPh>
    <rPh sb="15" eb="16">
      <t>トウ</t>
    </rPh>
    <rPh sb="17" eb="18">
      <t>ツウ</t>
    </rPh>
    <rPh sb="20" eb="22">
      <t>テキセツ</t>
    </rPh>
    <rPh sb="23" eb="25">
      <t>カンリ</t>
    </rPh>
    <rPh sb="26" eb="27">
      <t>オコナ</t>
    </rPh>
    <rPh sb="28" eb="30">
      <t>ヒツヨウ</t>
    </rPh>
    <phoneticPr fontId="1"/>
  </si>
  <si>
    <t>　体験利用の取り組みは、利用者にとって施設で受けられるサービスを事前に十分理解した上で利用を開始することができる有意義な取り組みである。
　また、新たに「みんなの店」実行委員会へ参加するなど、他の就労支援施設との連携にも取り組んでいる。</t>
    <rPh sb="73" eb="74">
      <t>アラ</t>
    </rPh>
    <rPh sb="81" eb="82">
      <t>ミセ</t>
    </rPh>
    <rPh sb="83" eb="85">
      <t>ジッコウ</t>
    </rPh>
    <rPh sb="85" eb="88">
      <t>イインカイ</t>
    </rPh>
    <rPh sb="89" eb="91">
      <t>サンカ</t>
    </rPh>
    <rPh sb="96" eb="97">
      <t>タ</t>
    </rPh>
    <rPh sb="98" eb="100">
      <t>シュウロウ</t>
    </rPh>
    <rPh sb="100" eb="102">
      <t>シエン</t>
    </rPh>
    <rPh sb="102" eb="104">
      <t>シセツ</t>
    </rPh>
    <rPh sb="106" eb="108">
      <t>レンケイ</t>
    </rPh>
    <rPh sb="110" eb="111">
      <t>ト</t>
    </rPh>
    <rPh sb="112" eb="113">
      <t>ク</t>
    </rPh>
    <phoneticPr fontId="1"/>
  </si>
  <si>
    <t>　引き続き、職員一人ひとりが法令基準等を正しく理解し、適切な事業運営が行われるよう継続的な取り組みが求められる。</t>
    <rPh sb="16" eb="18">
      <t>キジュン</t>
    </rPh>
    <rPh sb="18" eb="19">
      <t>トウ</t>
    </rPh>
    <rPh sb="20" eb="21">
      <t>タダ</t>
    </rPh>
    <rPh sb="27" eb="29">
      <t>テキセツ</t>
    </rPh>
    <phoneticPr fontId="1"/>
  </si>
  <si>
    <t>　登録者数が定員を下回っていることから、利用者に選ばれる施設となるよう、ニーズに即した支援内容の見直しを行う必要がある。</t>
    <rPh sb="1" eb="3">
      <t>トウロク</t>
    </rPh>
    <rPh sb="3" eb="4">
      <t>シャ</t>
    </rPh>
    <rPh sb="4" eb="5">
      <t>スウ</t>
    </rPh>
    <rPh sb="6" eb="8">
      <t>テイイン</t>
    </rPh>
    <rPh sb="9" eb="11">
      <t>シタマワ</t>
    </rPh>
    <rPh sb="20" eb="23">
      <t>リヨウシャ</t>
    </rPh>
    <rPh sb="24" eb="25">
      <t>エラ</t>
    </rPh>
    <rPh sb="28" eb="30">
      <t>シセツ</t>
    </rPh>
    <rPh sb="40" eb="41">
      <t>ソク</t>
    </rPh>
    <rPh sb="43" eb="45">
      <t>シエン</t>
    </rPh>
    <rPh sb="45" eb="47">
      <t>ナイヨウ</t>
    </rPh>
    <rPh sb="48" eb="50">
      <t>ミナオ</t>
    </rPh>
    <rPh sb="52" eb="53">
      <t>オコナ</t>
    </rPh>
    <rPh sb="54" eb="56">
      <t>ヒツヨウ</t>
    </rPh>
    <phoneticPr fontId="1"/>
  </si>
  <si>
    <t>　体調の安定しない利用者や不定期利用者に対し、利用曜日・時間の変更に柔軟に対応し少しでも出席日数が増えるよう努めました。
　なかなか利用できない利用者に対し自宅訪問や電話連絡を行い出席を促しました。</t>
    <rPh sb="1" eb="3">
      <t>タイチョウ</t>
    </rPh>
    <rPh sb="4" eb="6">
      <t>アンテイ</t>
    </rPh>
    <rPh sb="9" eb="12">
      <t>リヨウシャ</t>
    </rPh>
    <rPh sb="13" eb="16">
      <t>フテイキ</t>
    </rPh>
    <rPh sb="16" eb="18">
      <t>リヨウ</t>
    </rPh>
    <rPh sb="18" eb="19">
      <t>モノ</t>
    </rPh>
    <rPh sb="20" eb="21">
      <t>タイ</t>
    </rPh>
    <rPh sb="23" eb="25">
      <t>リヨウ</t>
    </rPh>
    <rPh sb="25" eb="27">
      <t>ヨウビ</t>
    </rPh>
    <rPh sb="28" eb="30">
      <t>ジカン</t>
    </rPh>
    <rPh sb="31" eb="33">
      <t>ヘンコウ</t>
    </rPh>
    <rPh sb="34" eb="36">
      <t>ジュウナン</t>
    </rPh>
    <rPh sb="37" eb="39">
      <t>タイオウ</t>
    </rPh>
    <rPh sb="40" eb="41">
      <t>スコ</t>
    </rPh>
    <rPh sb="44" eb="46">
      <t>シュッセキ</t>
    </rPh>
    <rPh sb="46" eb="48">
      <t>ニッスウ</t>
    </rPh>
    <rPh sb="49" eb="50">
      <t>ゾウ</t>
    </rPh>
    <rPh sb="54" eb="55">
      <t>ツト</t>
    </rPh>
    <rPh sb="66" eb="68">
      <t>リヨウ</t>
    </rPh>
    <rPh sb="72" eb="75">
      <t>リヨウシャ</t>
    </rPh>
    <rPh sb="76" eb="77">
      <t>タイ</t>
    </rPh>
    <rPh sb="78" eb="80">
      <t>ジタク</t>
    </rPh>
    <rPh sb="80" eb="82">
      <t>ホウモン</t>
    </rPh>
    <rPh sb="83" eb="85">
      <t>デンワ</t>
    </rPh>
    <rPh sb="85" eb="87">
      <t>レンラク</t>
    </rPh>
    <rPh sb="88" eb="89">
      <t>オコナ</t>
    </rPh>
    <rPh sb="90" eb="92">
      <t>シュッセキ</t>
    </rPh>
    <rPh sb="93" eb="94">
      <t>ウナ</t>
    </rPh>
    <phoneticPr fontId="1"/>
  </si>
  <si>
    <t>　安定的な通所が困難な利用者に対して、きめ細やかな対応が行われている。</t>
    <rPh sb="1" eb="4">
      <t>アンテイテキ</t>
    </rPh>
    <rPh sb="5" eb="7">
      <t>ツウショ</t>
    </rPh>
    <rPh sb="8" eb="10">
      <t>コンナン</t>
    </rPh>
    <rPh sb="11" eb="14">
      <t>リヨウシャ</t>
    </rPh>
    <rPh sb="15" eb="16">
      <t>タイ</t>
    </rPh>
    <rPh sb="21" eb="22">
      <t>コマ</t>
    </rPh>
    <rPh sb="25" eb="27">
      <t>タイオウ</t>
    </rPh>
    <rPh sb="28" eb="29">
      <t>オコナ</t>
    </rPh>
    <phoneticPr fontId="1"/>
  </si>
  <si>
    <t>　引き続き、利用者の安定的な通所に向け、きめ細やかな支援を行う必要がある。また、新規利用者の確保に向けた支援内容の見直しを検討する必要がある。</t>
    <rPh sb="1" eb="2">
      <t>ヒ</t>
    </rPh>
    <rPh sb="3" eb="4">
      <t>ツヅ</t>
    </rPh>
    <rPh sb="6" eb="9">
      <t>リヨウシャ</t>
    </rPh>
    <rPh sb="10" eb="13">
      <t>アンテイテキ</t>
    </rPh>
    <rPh sb="14" eb="16">
      <t>ツウショ</t>
    </rPh>
    <rPh sb="17" eb="18">
      <t>ム</t>
    </rPh>
    <rPh sb="22" eb="23">
      <t>コマ</t>
    </rPh>
    <rPh sb="26" eb="28">
      <t>シエン</t>
    </rPh>
    <rPh sb="29" eb="30">
      <t>オコナ</t>
    </rPh>
    <rPh sb="31" eb="33">
      <t>ヒツヨウ</t>
    </rPh>
    <rPh sb="40" eb="42">
      <t>シンキ</t>
    </rPh>
    <rPh sb="42" eb="45">
      <t>リヨウシャ</t>
    </rPh>
    <rPh sb="46" eb="48">
      <t>カクホ</t>
    </rPh>
    <rPh sb="49" eb="50">
      <t>ム</t>
    </rPh>
    <rPh sb="52" eb="54">
      <t>シエン</t>
    </rPh>
    <rPh sb="54" eb="56">
      <t>ナイヨウ</t>
    </rPh>
    <rPh sb="57" eb="59">
      <t>ミナオ</t>
    </rPh>
    <rPh sb="61" eb="63">
      <t>ケントウ</t>
    </rPh>
    <rPh sb="65" eb="67">
      <t>ヒツヨウ</t>
    </rPh>
    <phoneticPr fontId="1"/>
  </si>
  <si>
    <t>　安定的な通所が困難な利用者に対して、きめ細やかな対応が行われている。</t>
    <phoneticPr fontId="1"/>
  </si>
  <si>
    <t>　アンケートや嗜好調査を継続的に実施している。</t>
    <rPh sb="7" eb="9">
      <t>シコウ</t>
    </rPh>
    <rPh sb="9" eb="11">
      <t>チョウサ</t>
    </rPh>
    <rPh sb="12" eb="15">
      <t>ケイゾクテキ</t>
    </rPh>
    <rPh sb="16" eb="18">
      <t>ジッシ</t>
    </rPh>
    <phoneticPr fontId="1"/>
  </si>
  <si>
    <t>　引き続き、積極的な取り組みを期待している。</t>
    <rPh sb="6" eb="9">
      <t>セッキョクテキ</t>
    </rPh>
    <rPh sb="10" eb="11">
      <t>ト</t>
    </rPh>
    <rPh sb="12" eb="13">
      <t>ク</t>
    </rPh>
    <rPh sb="15" eb="17">
      <t>キタイ</t>
    </rPh>
    <phoneticPr fontId="1"/>
  </si>
  <si>
    <t>　利用者の高齢化や重度化への対応と新規利用希望者のニーズへの対応という相反する課題に同時に取り組む必要がある。</t>
    <rPh sb="1" eb="4">
      <t>リヨウシャ</t>
    </rPh>
    <rPh sb="5" eb="8">
      <t>コウレイカ</t>
    </rPh>
    <rPh sb="9" eb="12">
      <t>ジュウドカ</t>
    </rPh>
    <rPh sb="14" eb="16">
      <t>タイオウ</t>
    </rPh>
    <rPh sb="17" eb="19">
      <t>シンキ</t>
    </rPh>
    <rPh sb="19" eb="21">
      <t>リヨウ</t>
    </rPh>
    <rPh sb="21" eb="24">
      <t>キボウシャ</t>
    </rPh>
    <rPh sb="30" eb="32">
      <t>タイオウ</t>
    </rPh>
    <rPh sb="35" eb="37">
      <t>アイハン</t>
    </rPh>
    <rPh sb="39" eb="41">
      <t>カダイ</t>
    </rPh>
    <rPh sb="42" eb="44">
      <t>ドウジ</t>
    </rPh>
    <rPh sb="45" eb="46">
      <t>ト</t>
    </rPh>
    <rPh sb="47" eb="48">
      <t>ク</t>
    </rPh>
    <rPh sb="49" eb="51">
      <t>ヒツヨウ</t>
    </rPh>
    <phoneticPr fontId="1"/>
  </si>
  <si>
    <t>　警備委託契約の見直しなど、経費の削減に努めている。</t>
    <rPh sb="1" eb="3">
      <t>ケイビ</t>
    </rPh>
    <rPh sb="3" eb="5">
      <t>イタク</t>
    </rPh>
    <rPh sb="5" eb="7">
      <t>ケイヤク</t>
    </rPh>
    <rPh sb="8" eb="10">
      <t>ミナオ</t>
    </rPh>
    <rPh sb="14" eb="16">
      <t>ケイヒ</t>
    </rPh>
    <rPh sb="17" eb="19">
      <t>サクゲン</t>
    </rPh>
    <rPh sb="20" eb="21">
      <t>ツト</t>
    </rPh>
    <phoneticPr fontId="1"/>
  </si>
  <si>
    <t>　警備費用をはじめ、経常経費の削減に努めている。</t>
    <rPh sb="1" eb="3">
      <t>ケイビ</t>
    </rPh>
    <rPh sb="3" eb="5">
      <t>ヒヨウ</t>
    </rPh>
    <rPh sb="10" eb="12">
      <t>ケイジョウ</t>
    </rPh>
    <rPh sb="12" eb="14">
      <t>ケイヒ</t>
    </rPh>
    <rPh sb="15" eb="17">
      <t>サクゲン</t>
    </rPh>
    <rPh sb="18" eb="19">
      <t>ツト</t>
    </rPh>
    <phoneticPr fontId="1"/>
  </si>
  <si>
    <t>　利用者が安定的に通所できるよう、きめ細やかな対応が行われている。</t>
    <rPh sb="1" eb="4">
      <t>リヨウシャ</t>
    </rPh>
    <rPh sb="5" eb="8">
      <t>アンテイテキ</t>
    </rPh>
    <rPh sb="9" eb="11">
      <t>ツウショ</t>
    </rPh>
    <rPh sb="19" eb="20">
      <t>コマ</t>
    </rPh>
    <rPh sb="23" eb="25">
      <t>タイオウ</t>
    </rPh>
    <rPh sb="26" eb="27">
      <t>オコナ</t>
    </rPh>
    <phoneticPr fontId="1"/>
  </si>
  <si>
    <t>　登録者数は減少したものの、障害福祉サービス等事業収入は、前年並みを確保している。</t>
    <rPh sb="1" eb="3">
      <t>トウロク</t>
    </rPh>
    <rPh sb="3" eb="4">
      <t>シャ</t>
    </rPh>
    <rPh sb="4" eb="5">
      <t>スウ</t>
    </rPh>
    <rPh sb="6" eb="8">
      <t>ゲンショウ</t>
    </rPh>
    <rPh sb="14" eb="15">
      <t>ショウ</t>
    </rPh>
    <rPh sb="15" eb="16">
      <t>ガイ</t>
    </rPh>
    <rPh sb="16" eb="18">
      <t>フクシ</t>
    </rPh>
    <rPh sb="22" eb="23">
      <t>トウ</t>
    </rPh>
    <rPh sb="23" eb="25">
      <t>ジギョウ</t>
    </rPh>
    <rPh sb="25" eb="27">
      <t>シュウニュウ</t>
    </rPh>
    <rPh sb="29" eb="31">
      <t>ゼンネン</t>
    </rPh>
    <rPh sb="31" eb="32">
      <t>ナ</t>
    </rPh>
    <rPh sb="34" eb="36">
      <t>カクホ</t>
    </rPh>
    <phoneticPr fontId="1"/>
  </si>
  <si>
    <t>　体験利用の取り組みは、利用者にとって施設で受けられるサービスを事前に十分理解した上で利用を開始することができる有意義な取り組みである。</t>
    <phoneticPr fontId="1"/>
  </si>
  <si>
    <t>　障害福祉サービス等事業収入は、前年度並みを確保している。</t>
    <rPh sb="1" eb="3">
      <t>ショウガイ</t>
    </rPh>
    <rPh sb="3" eb="5">
      <t>フクシ</t>
    </rPh>
    <rPh sb="9" eb="10">
      <t>トウ</t>
    </rPh>
    <rPh sb="10" eb="12">
      <t>ジギョウ</t>
    </rPh>
    <rPh sb="12" eb="14">
      <t>シュウニュウ</t>
    </rPh>
    <rPh sb="16" eb="19">
      <t>ゼンネンド</t>
    </rPh>
    <rPh sb="19" eb="20">
      <t>ナ</t>
    </rPh>
    <rPh sb="22" eb="24">
      <t>カクホ</t>
    </rPh>
    <phoneticPr fontId="1"/>
  </si>
  <si>
    <t>　研修への参加機会が確保されている。</t>
    <rPh sb="1" eb="3">
      <t>ケンシュウ</t>
    </rPh>
    <rPh sb="5" eb="7">
      <t>サンカ</t>
    </rPh>
    <rPh sb="7" eb="9">
      <t>キカイ</t>
    </rPh>
    <rPh sb="10" eb="12">
      <t>カクホ</t>
    </rPh>
    <phoneticPr fontId="1"/>
  </si>
  <si>
    <t>　警備委託契約の見直しにより生み出された財源を活用した防犯カメラの設置や利用者の状態に合わせた作業の見直しなど、具体的な取り組みが行われている。</t>
    <rPh sb="1" eb="3">
      <t>ケイビ</t>
    </rPh>
    <rPh sb="3" eb="5">
      <t>イタク</t>
    </rPh>
    <rPh sb="5" eb="7">
      <t>ケイヤク</t>
    </rPh>
    <rPh sb="8" eb="10">
      <t>ミナオ</t>
    </rPh>
    <rPh sb="14" eb="15">
      <t>ウ</t>
    </rPh>
    <rPh sb="16" eb="17">
      <t>ダ</t>
    </rPh>
    <rPh sb="20" eb="22">
      <t>ザイゲン</t>
    </rPh>
    <rPh sb="23" eb="25">
      <t>カツヨウ</t>
    </rPh>
    <rPh sb="27" eb="29">
      <t>ボウハン</t>
    </rPh>
    <rPh sb="33" eb="35">
      <t>セッチ</t>
    </rPh>
    <rPh sb="36" eb="39">
      <t>リヨウシャ</t>
    </rPh>
    <rPh sb="40" eb="42">
      <t>ジョウタイ</t>
    </rPh>
    <rPh sb="43" eb="44">
      <t>ア</t>
    </rPh>
    <rPh sb="47" eb="49">
      <t>サギョウ</t>
    </rPh>
    <rPh sb="50" eb="52">
      <t>ミナオ</t>
    </rPh>
    <rPh sb="56" eb="59">
      <t>グタイテキ</t>
    </rPh>
    <rPh sb="60" eb="61">
      <t>ト</t>
    </rPh>
    <rPh sb="62" eb="63">
      <t>ク</t>
    </rPh>
    <rPh sb="65" eb="66">
      <t>オコナ</t>
    </rPh>
    <phoneticPr fontId="1"/>
  </si>
  <si>
    <t>　警備委託契約の見直しなど、自主的な業務改善の取り組みが行われている。</t>
    <rPh sb="1" eb="3">
      <t>ケイビ</t>
    </rPh>
    <rPh sb="3" eb="5">
      <t>イタク</t>
    </rPh>
    <rPh sb="5" eb="7">
      <t>ケイヤク</t>
    </rPh>
    <rPh sb="8" eb="10">
      <t>ミナオ</t>
    </rPh>
    <rPh sb="14" eb="17">
      <t>ジシュテキ</t>
    </rPh>
    <rPh sb="18" eb="20">
      <t>ギョウム</t>
    </rPh>
    <rPh sb="20" eb="22">
      <t>カイゼン</t>
    </rPh>
    <rPh sb="23" eb="24">
      <t>ト</t>
    </rPh>
    <rPh sb="25" eb="26">
      <t>ク</t>
    </rPh>
    <rPh sb="28" eb="29">
      <t>オコナ</t>
    </rPh>
    <phoneticPr fontId="1"/>
  </si>
  <si>
    <t>　個別支援計画の作成と評価など、管理者によるチェックが行われている。
　また、法人による内部監査も行われている。</t>
    <rPh sb="1" eb="3">
      <t>コベツ</t>
    </rPh>
    <rPh sb="3" eb="5">
      <t>シエン</t>
    </rPh>
    <rPh sb="5" eb="7">
      <t>ケイカク</t>
    </rPh>
    <rPh sb="8" eb="10">
      <t>サクセイ</t>
    </rPh>
    <rPh sb="11" eb="13">
      <t>ヒョウカ</t>
    </rPh>
    <rPh sb="16" eb="19">
      <t>カンリシャ</t>
    </rPh>
    <rPh sb="27" eb="28">
      <t>オコナ</t>
    </rPh>
    <rPh sb="39" eb="41">
      <t>ホウジン</t>
    </rPh>
    <rPh sb="44" eb="46">
      <t>ナイブ</t>
    </rPh>
    <rPh sb="46" eb="48">
      <t>カンサ</t>
    </rPh>
    <rPh sb="49" eb="50">
      <t>オコナ</t>
    </rPh>
    <phoneticPr fontId="1"/>
  </si>
  <si>
    <t>　防犯カメラを設置するなど、危機管理体制を強化する取り組みが行われている。</t>
    <rPh sb="1" eb="3">
      <t>ボウハン</t>
    </rPh>
    <rPh sb="7" eb="9">
      <t>セッチ</t>
    </rPh>
    <rPh sb="14" eb="16">
      <t>キキ</t>
    </rPh>
    <rPh sb="16" eb="18">
      <t>カンリ</t>
    </rPh>
    <rPh sb="18" eb="20">
      <t>タイセイ</t>
    </rPh>
    <rPh sb="21" eb="23">
      <t>キョウカ</t>
    </rPh>
    <rPh sb="25" eb="26">
      <t>ト</t>
    </rPh>
    <rPh sb="27" eb="28">
      <t>ク</t>
    </rPh>
    <rPh sb="30" eb="31">
      <t>オコナ</t>
    </rPh>
    <phoneticPr fontId="1"/>
  </si>
  <si>
    <t>　利用者の状態や意向に沿ったサービス提供が行われている。</t>
    <rPh sb="1" eb="4">
      <t>リヨウシャ</t>
    </rPh>
    <rPh sb="5" eb="7">
      <t>ジョウタイ</t>
    </rPh>
    <rPh sb="8" eb="10">
      <t>イコウ</t>
    </rPh>
    <rPh sb="11" eb="12">
      <t>ソ</t>
    </rPh>
    <rPh sb="18" eb="20">
      <t>テイキョウ</t>
    </rPh>
    <rPh sb="21" eb="22">
      <t>オコナ</t>
    </rPh>
    <phoneticPr fontId="1"/>
  </si>
  <si>
    <t>意見なし</t>
    <rPh sb="0" eb="2">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</si>
</sst>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明朝"/>
      <family val="1"/>
      <charset val="128"/>
    </font>
    <font>
      <sz val="11"/>
      <color theme="1"/>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12"/>
      <color theme="1"/>
      <name val="ＭＳ Ｐゴシック"/>
      <family val="2"/>
      <charset val="128"/>
    </font>
    <font>
      <sz val="12"/>
      <color theme="1"/>
      <name val="ＭＳ Ｐゴシック"/>
      <family val="3"/>
      <charset val="128"/>
    </font>
    <font>
      <sz val="10.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2"/>
      <charset val="128"/>
      <scheme val="minor"/>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3999450666829432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79998168889431442"/>
        <bgColor indexed="64"/>
      </patternFill>
    </fill>
  </fills>
  <borders count="10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medium">
        <color indexed="64"/>
      </right>
      <top/>
      <bottom style="thin">
        <color auto="1"/>
      </bottom>
      <diagonal style="thin">
        <color auto="1"/>
      </diagonal>
    </border>
    <border>
      <left style="thin">
        <color auto="1"/>
      </left>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auto="1"/>
      </left>
      <right style="thin">
        <color auto="1"/>
      </right>
      <top style="medium">
        <color indexed="64"/>
      </top>
      <bottom style="medium">
        <color indexed="64"/>
      </bottom>
      <diagonal/>
    </border>
    <border>
      <left style="medium">
        <color indexed="64"/>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right/>
      <top/>
      <bottom style="hair">
        <color indexed="64"/>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medium">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thin">
        <color auto="1"/>
      </left>
      <right style="thin">
        <color auto="1"/>
      </right>
      <top style="hair">
        <color indexed="64"/>
      </top>
      <bottom style="thin">
        <color auto="1"/>
      </bottom>
      <diagonal/>
    </border>
    <border>
      <left/>
      <right/>
      <top style="hair">
        <color auto="1"/>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n">
        <color auto="1"/>
      </right>
      <top style="thin">
        <color auto="1"/>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auto="1"/>
      </left>
      <right style="thin">
        <color auto="1"/>
      </right>
      <top/>
      <bottom style="hair">
        <color indexed="64"/>
      </bottom>
      <diagonal/>
    </border>
    <border>
      <left style="medium">
        <color auto="1"/>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thin">
        <color auto="1"/>
      </bottom>
      <diagonal/>
    </border>
    <border>
      <left/>
      <right/>
      <top style="medium">
        <color indexed="64"/>
      </top>
      <bottom style="double">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hair">
        <color indexed="64"/>
      </top>
      <bottom/>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top style="hair">
        <color indexed="64"/>
      </top>
      <bottom style="hair">
        <color indexed="64"/>
      </bottom>
      <diagonal/>
    </border>
    <border>
      <left style="medium">
        <color indexed="64"/>
      </left>
      <right style="thin">
        <color indexed="64"/>
      </right>
      <top style="thin">
        <color auto="1"/>
      </top>
      <bottom style="hair">
        <color indexed="64"/>
      </bottom>
      <diagonal/>
    </border>
    <border>
      <left style="medium">
        <color indexed="64"/>
      </left>
      <right style="thin">
        <color auto="1"/>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style="thin">
        <color indexed="64"/>
      </right>
      <top style="hair">
        <color indexed="64"/>
      </top>
      <bottom style="thin">
        <color auto="1"/>
      </bottom>
      <diagonal/>
    </border>
    <border>
      <left style="thin">
        <color indexed="64"/>
      </left>
      <right style="medium">
        <color indexed="64"/>
      </right>
      <top style="thin">
        <color auto="1"/>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auto="1"/>
      </bottom>
      <diagonal/>
    </border>
    <border diagonalDown="1">
      <left/>
      <right/>
      <top style="medium">
        <color indexed="64"/>
      </top>
      <bottom style="thin">
        <color indexed="64"/>
      </bottom>
      <diagonal style="thin">
        <color indexed="64"/>
      </diagonal>
    </border>
    <border>
      <left/>
      <right style="thin">
        <color auto="1"/>
      </right>
      <top style="thin">
        <color auto="1"/>
      </top>
      <bottom style="hair">
        <color indexed="64"/>
      </bottom>
      <diagonal/>
    </border>
    <border diagonalDown="1">
      <left style="thin">
        <color indexed="64"/>
      </left>
      <right/>
      <top/>
      <bottom style="thin">
        <color indexed="64"/>
      </bottom>
      <diagonal style="thin">
        <color indexed="64"/>
      </diagonal>
    </border>
    <border>
      <left style="thin">
        <color auto="1"/>
      </left>
      <right/>
      <top style="hair">
        <color auto="1"/>
      </top>
      <bottom style="thin">
        <color auto="1"/>
      </bottom>
      <diagonal/>
    </border>
    <border>
      <left style="medium">
        <color indexed="64"/>
      </left>
      <right style="thin">
        <color indexed="64"/>
      </right>
      <top style="medium">
        <color indexed="64"/>
      </top>
      <bottom style="thin">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diagonalDown="1">
      <left/>
      <right/>
      <top/>
      <bottom style="thin">
        <color indexed="64"/>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style="thin">
        <color indexed="64"/>
      </right>
      <top style="thin">
        <color auto="1"/>
      </top>
      <bottom/>
      <diagonal/>
    </border>
    <border>
      <left style="thin">
        <color indexed="64"/>
      </left>
      <right/>
      <top style="hair">
        <color auto="1"/>
      </top>
      <bottom/>
      <diagonal/>
    </border>
  </borders>
  <cellStyleXfs count="1">
    <xf numFmtId="0" fontId="0" fillId="0" borderId="0">
      <alignment vertical="center"/>
    </xf>
  </cellStyleXfs>
  <cellXfs count="659">
    <xf numFmtId="0" fontId="0" fillId="0" borderId="0" xfId="0">
      <alignment vertical="center"/>
    </xf>
    <xf numFmtId="0" fontId="3" fillId="0" borderId="0" xfId="0" applyFont="1">
      <alignment vertical="center"/>
    </xf>
    <xf numFmtId="0" fontId="3" fillId="0" borderId="0" xfId="0" applyFont="1" applyBorder="1">
      <alignment vertical="center"/>
    </xf>
    <xf numFmtId="0" fontId="2" fillId="0" borderId="0" xfId="0" applyFont="1">
      <alignment vertical="center"/>
    </xf>
    <xf numFmtId="0" fontId="7" fillId="0" borderId="0" xfId="0" applyFont="1">
      <alignment vertical="center"/>
    </xf>
    <xf numFmtId="0" fontId="9" fillId="0" borderId="0" xfId="0" applyFont="1" applyBorder="1">
      <alignment vertical="center"/>
    </xf>
    <xf numFmtId="0" fontId="9" fillId="0" borderId="0" xfId="0" applyFont="1">
      <alignment vertical="center"/>
    </xf>
    <xf numFmtId="0" fontId="10" fillId="0" borderId="0" xfId="0" applyFont="1" applyBorder="1">
      <alignment vertical="center"/>
    </xf>
    <xf numFmtId="0" fontId="11" fillId="0" borderId="10" xfId="0" applyFont="1" applyBorder="1">
      <alignment vertical="center"/>
    </xf>
    <xf numFmtId="0" fontId="11" fillId="0" borderId="15" xfId="0" applyFont="1"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0" fontId="3" fillId="3" borderId="11" xfId="0" quotePrefix="1" applyNumberFormat="1" applyFont="1" applyFill="1" applyBorder="1" applyAlignment="1">
      <alignment horizontal="center" vertical="center"/>
    </xf>
    <xf numFmtId="0" fontId="0" fillId="0" borderId="0" xfId="0" applyFont="1">
      <alignment vertical="center"/>
    </xf>
    <xf numFmtId="0" fontId="2" fillId="3" borderId="11" xfId="0" quotePrefix="1" applyNumberFormat="1" applyFont="1" applyFill="1" applyBorder="1" applyAlignment="1">
      <alignment horizontal="center" vertical="center"/>
    </xf>
    <xf numFmtId="0" fontId="11" fillId="0" borderId="0" xfId="0" applyFont="1">
      <alignment vertical="center"/>
    </xf>
    <xf numFmtId="0" fontId="0" fillId="0" borderId="0" xfId="0" applyFont="1" applyAlignment="1">
      <alignment horizontal="center" vertical="center"/>
    </xf>
    <xf numFmtId="0" fontId="0" fillId="0" borderId="0" xfId="0" applyFont="1" applyBorder="1">
      <alignment vertical="center"/>
    </xf>
    <xf numFmtId="0" fontId="3" fillId="0" borderId="0" xfId="0" applyFont="1" applyAlignment="1">
      <alignment vertical="center" wrapText="1"/>
    </xf>
    <xf numFmtId="0" fontId="3" fillId="0" borderId="13" xfId="0" applyFont="1" applyBorder="1" applyAlignment="1">
      <alignment horizontal="center" vertical="center"/>
    </xf>
    <xf numFmtId="0" fontId="12" fillId="0" borderId="0" xfId="0" applyFont="1">
      <alignment vertical="center"/>
    </xf>
    <xf numFmtId="0" fontId="10" fillId="0" borderId="0" xfId="0" applyFont="1">
      <alignment vertical="center"/>
    </xf>
    <xf numFmtId="0" fontId="0" fillId="9" borderId="0" xfId="0" applyFont="1" applyFill="1" applyBorder="1">
      <alignment vertical="center"/>
    </xf>
    <xf numFmtId="0" fontId="0" fillId="9" borderId="0" xfId="0" applyFont="1" applyFill="1" applyBorder="1" applyAlignment="1">
      <alignment horizontal="right" vertical="center"/>
    </xf>
    <xf numFmtId="0" fontId="0" fillId="0" borderId="0" xfId="0" applyFont="1" applyBorder="1" applyAlignment="1">
      <alignment horizontal="right" vertical="center"/>
    </xf>
    <xf numFmtId="0" fontId="3" fillId="0" borderId="13" xfId="0" applyFont="1" applyBorder="1">
      <alignment vertical="center"/>
    </xf>
    <xf numFmtId="0" fontId="3" fillId="0" borderId="7" xfId="0" applyFont="1" applyBorder="1">
      <alignment vertical="center"/>
    </xf>
    <xf numFmtId="0" fontId="3" fillId="0" borderId="8" xfId="0" applyFont="1" applyBorder="1">
      <alignment vertical="center"/>
    </xf>
    <xf numFmtId="0" fontId="11" fillId="0" borderId="13" xfId="0" applyFont="1" applyBorder="1" applyAlignment="1">
      <alignment horizontal="center" vertical="center"/>
    </xf>
    <xf numFmtId="0" fontId="11" fillId="0" borderId="13" xfId="0" applyFont="1" applyBorder="1">
      <alignment vertical="center"/>
    </xf>
    <xf numFmtId="0" fontId="11" fillId="0" borderId="7" xfId="0" applyFont="1" applyBorder="1">
      <alignment vertical="center"/>
    </xf>
    <xf numFmtId="0" fontId="11" fillId="0" borderId="8" xfId="0" applyFont="1" applyBorder="1">
      <alignment vertical="center"/>
    </xf>
    <xf numFmtId="0" fontId="3" fillId="3" borderId="12" xfId="0" quotePrefix="1" applyNumberFormat="1" applyFont="1" applyFill="1" applyBorder="1" applyAlignment="1">
      <alignment horizontal="center" vertical="center"/>
    </xf>
    <xf numFmtId="0" fontId="0" fillId="9" borderId="39" xfId="0" applyFont="1" applyFill="1" applyBorder="1">
      <alignment vertical="center"/>
    </xf>
    <xf numFmtId="0" fontId="0" fillId="9" borderId="39" xfId="0" applyFont="1" applyFill="1" applyBorder="1" applyAlignment="1">
      <alignment horizontal="right" vertical="center"/>
    </xf>
    <xf numFmtId="0" fontId="0" fillId="9" borderId="43" xfId="0" applyFont="1" applyFill="1" applyBorder="1">
      <alignment vertical="center"/>
    </xf>
    <xf numFmtId="0" fontId="0" fillId="9" borderId="43" xfId="0" applyFont="1" applyFill="1" applyBorder="1" applyAlignment="1">
      <alignment horizontal="right" vertical="center"/>
    </xf>
    <xf numFmtId="0" fontId="3" fillId="9" borderId="40" xfId="0" applyFont="1" applyFill="1" applyBorder="1" applyAlignment="1">
      <alignment horizontal="center" vertical="center"/>
    </xf>
    <xf numFmtId="0" fontId="11" fillId="9" borderId="39" xfId="0" applyFont="1" applyFill="1" applyBorder="1" applyAlignment="1">
      <alignment horizontal="right" vertical="center"/>
    </xf>
    <xf numFmtId="0" fontId="2" fillId="9" borderId="40" xfId="0" applyFont="1" applyFill="1" applyBorder="1" applyAlignment="1">
      <alignment horizontal="center" vertical="center"/>
    </xf>
    <xf numFmtId="0" fontId="2" fillId="9" borderId="45" xfId="0" applyFont="1" applyFill="1" applyBorder="1" applyAlignment="1">
      <alignment horizontal="center" vertical="center"/>
    </xf>
    <xf numFmtId="0" fontId="11" fillId="9" borderId="43" xfId="0" applyFont="1" applyFill="1" applyBorder="1" applyAlignment="1">
      <alignment horizontal="right" vertical="center"/>
    </xf>
    <xf numFmtId="0" fontId="11" fillId="0" borderId="0" xfId="0" applyFont="1" applyBorder="1">
      <alignment vertical="center"/>
    </xf>
    <xf numFmtId="0" fontId="3" fillId="9" borderId="39" xfId="0" applyFont="1" applyFill="1" applyBorder="1">
      <alignment vertical="center"/>
    </xf>
    <xf numFmtId="0" fontId="3" fillId="9" borderId="43" xfId="0" applyFont="1" applyFill="1" applyBorder="1">
      <alignment vertical="center"/>
    </xf>
    <xf numFmtId="0" fontId="3" fillId="9" borderId="50" xfId="0" applyFont="1" applyFill="1" applyBorder="1">
      <alignment vertical="center"/>
    </xf>
    <xf numFmtId="0" fontId="2" fillId="9" borderId="49" xfId="0" applyFont="1" applyFill="1" applyBorder="1" applyAlignment="1">
      <alignment horizontal="center" vertical="center"/>
    </xf>
    <xf numFmtId="0" fontId="3" fillId="0" borderId="39" xfId="0" applyFont="1" applyBorder="1">
      <alignment vertical="center"/>
    </xf>
    <xf numFmtId="0" fontId="2" fillId="0" borderId="40" xfId="0" applyFont="1" applyBorder="1" applyAlignment="1">
      <alignment horizontal="center" vertical="center"/>
    </xf>
    <xf numFmtId="0" fontId="11" fillId="0" borderId="39" xfId="0" applyFont="1" applyBorder="1" applyAlignment="1">
      <alignment horizontal="right" vertical="center"/>
    </xf>
    <xf numFmtId="0" fontId="3" fillId="0" borderId="43" xfId="0" applyFont="1" applyBorder="1">
      <alignment vertical="center"/>
    </xf>
    <xf numFmtId="0" fontId="2" fillId="0" borderId="45" xfId="0" applyFont="1" applyBorder="1" applyAlignment="1">
      <alignment horizontal="center" vertical="center"/>
    </xf>
    <xf numFmtId="0" fontId="11" fillId="0" borderId="43" xfId="0" applyFont="1" applyBorder="1" applyAlignment="1">
      <alignment horizontal="right" vertical="center"/>
    </xf>
    <xf numFmtId="0" fontId="2" fillId="0" borderId="49" xfId="0" applyFont="1" applyBorder="1" applyAlignment="1">
      <alignment horizontal="center" vertical="center"/>
    </xf>
    <xf numFmtId="0" fontId="11" fillId="0" borderId="50" xfId="0" applyFont="1" applyBorder="1" applyAlignment="1">
      <alignment horizontal="right" vertical="center"/>
    </xf>
    <xf numFmtId="0" fontId="3" fillId="8" borderId="13" xfId="0" applyFont="1" applyFill="1" applyBorder="1" applyAlignment="1">
      <alignment horizontal="center" vertical="center" wrapText="1"/>
    </xf>
    <xf numFmtId="0" fontId="3" fillId="0" borderId="25" xfId="0" applyFont="1" applyBorder="1">
      <alignment vertical="center"/>
    </xf>
    <xf numFmtId="0" fontId="2" fillId="0" borderId="39" xfId="0" applyFont="1" applyBorder="1">
      <alignment vertical="center"/>
    </xf>
    <xf numFmtId="0" fontId="0" fillId="0" borderId="39" xfId="0" applyFont="1" applyBorder="1" applyAlignment="1">
      <alignment horizontal="right" vertical="center"/>
    </xf>
    <xf numFmtId="0" fontId="2" fillId="0" borderId="43" xfId="0" applyFont="1" applyBorder="1">
      <alignment vertical="center"/>
    </xf>
    <xf numFmtId="0" fontId="0" fillId="0" borderId="43" xfId="0" applyFont="1" applyBorder="1">
      <alignment vertical="center"/>
    </xf>
    <xf numFmtId="0" fontId="0" fillId="0" borderId="43" xfId="0" applyFont="1" applyBorder="1" applyAlignment="1">
      <alignment horizontal="righ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0" xfId="0" applyFont="1" applyAlignment="1">
      <alignment vertical="center"/>
    </xf>
    <xf numFmtId="0" fontId="11" fillId="3" borderId="16" xfId="0" applyFont="1" applyFill="1" applyBorder="1" applyAlignment="1">
      <alignment vertical="center"/>
    </xf>
    <xf numFmtId="0" fontId="11" fillId="3" borderId="0" xfId="0" applyFont="1" applyFill="1" applyBorder="1" applyAlignment="1">
      <alignment vertical="center"/>
    </xf>
    <xf numFmtId="0" fontId="3" fillId="8" borderId="13" xfId="0" applyFont="1" applyFill="1" applyBorder="1" applyAlignment="1">
      <alignment horizontal="center" vertical="center"/>
    </xf>
    <xf numFmtId="0" fontId="2" fillId="3" borderId="12" xfId="0" quotePrefix="1" applyNumberFormat="1" applyFont="1" applyFill="1" applyBorder="1" applyAlignment="1">
      <alignment horizontal="center" vertical="center"/>
    </xf>
    <xf numFmtId="0" fontId="3" fillId="0" borderId="28" xfId="0" applyFont="1" applyBorder="1">
      <alignment vertical="center"/>
    </xf>
    <xf numFmtId="0" fontId="3" fillId="8" borderId="35" xfId="0" applyFont="1" applyFill="1" applyBorder="1" applyAlignment="1">
      <alignment horizontal="center" vertical="center"/>
    </xf>
    <xf numFmtId="0" fontId="11" fillId="0" borderId="28" xfId="0" applyFont="1" applyBorder="1">
      <alignment vertical="center"/>
    </xf>
    <xf numFmtId="0" fontId="3" fillId="0" borderId="35" xfId="0" applyFont="1" applyBorder="1" applyAlignment="1">
      <alignment horizontal="center" vertical="center"/>
    </xf>
    <xf numFmtId="0" fontId="3" fillId="0" borderId="35" xfId="0" applyFont="1" applyBorder="1">
      <alignment vertical="center"/>
    </xf>
    <xf numFmtId="0" fontId="3" fillId="0" borderId="56" xfId="0" applyFont="1" applyBorder="1">
      <alignment vertical="center"/>
    </xf>
    <xf numFmtId="0" fontId="3" fillId="8" borderId="32" xfId="0" applyFont="1" applyFill="1" applyBorder="1" applyAlignment="1">
      <alignment horizontal="center" vertical="center"/>
    </xf>
    <xf numFmtId="0" fontId="11" fillId="0" borderId="25" xfId="0" applyFont="1" applyBorder="1">
      <alignment vertical="center"/>
    </xf>
    <xf numFmtId="0" fontId="3" fillId="9" borderId="39" xfId="0" applyFont="1" applyFill="1" applyBorder="1" applyAlignment="1">
      <alignment horizontal="right" vertical="center"/>
    </xf>
    <xf numFmtId="0" fontId="3" fillId="9" borderId="50" xfId="0" applyFont="1" applyFill="1" applyBorder="1" applyAlignment="1">
      <alignment horizontal="right" vertical="center"/>
    </xf>
    <xf numFmtId="0" fontId="3" fillId="9" borderId="40" xfId="0" applyFont="1" applyFill="1" applyBorder="1">
      <alignment vertical="center"/>
    </xf>
    <xf numFmtId="0" fontId="3" fillId="9" borderId="41" xfId="0" applyFont="1" applyFill="1" applyBorder="1">
      <alignment vertical="center"/>
    </xf>
    <xf numFmtId="0" fontId="3" fillId="9" borderId="37" xfId="0" applyFont="1" applyFill="1" applyBorder="1">
      <alignment vertical="center"/>
    </xf>
    <xf numFmtId="0" fontId="3" fillId="9" borderId="43" xfId="0" applyFont="1" applyFill="1" applyBorder="1" applyAlignment="1">
      <alignment vertical="center"/>
    </xf>
    <xf numFmtId="0" fontId="3" fillId="9" borderId="43" xfId="0" applyFont="1" applyFill="1" applyBorder="1" applyAlignment="1">
      <alignment horizontal="right" vertical="center"/>
    </xf>
    <xf numFmtId="0" fontId="3" fillId="9" borderId="47" xfId="0" applyFont="1" applyFill="1" applyBorder="1">
      <alignment vertical="center"/>
    </xf>
    <xf numFmtId="0" fontId="11" fillId="3" borderId="0" xfId="0" applyFont="1" applyFill="1" applyBorder="1" applyAlignment="1">
      <alignment vertical="center" wrapText="1"/>
    </xf>
    <xf numFmtId="0" fontId="11" fillId="3" borderId="18" xfId="0" applyFont="1" applyFill="1" applyBorder="1" applyAlignment="1">
      <alignment vertical="center" wrapText="1"/>
    </xf>
    <xf numFmtId="0" fontId="3" fillId="3" borderId="13" xfId="0" quotePrefix="1" applyFont="1" applyFill="1" applyBorder="1" applyAlignment="1">
      <alignment horizontal="center" vertical="center"/>
    </xf>
    <xf numFmtId="0" fontId="11" fillId="0" borderId="0" xfId="0" applyFont="1" applyBorder="1" applyAlignment="1">
      <alignment vertical="center" wrapText="1"/>
    </xf>
    <xf numFmtId="0" fontId="5" fillId="3" borderId="16" xfId="0" applyFont="1" applyFill="1" applyBorder="1" applyAlignment="1">
      <alignment vertical="center"/>
    </xf>
    <xf numFmtId="0" fontId="5" fillId="3" borderId="0" xfId="0" applyFont="1" applyFill="1" applyBorder="1" applyAlignment="1">
      <alignment vertical="center"/>
    </xf>
    <xf numFmtId="0" fontId="7" fillId="5" borderId="0" xfId="0" applyFont="1" applyFill="1" applyBorder="1" applyAlignment="1">
      <alignment vertical="center"/>
    </xf>
    <xf numFmtId="0" fontId="11" fillId="3" borderId="16" xfId="0" applyFont="1" applyFill="1" applyBorder="1" applyAlignment="1">
      <alignment vertical="center" wrapText="1"/>
    </xf>
    <xf numFmtId="0" fontId="11" fillId="0" borderId="0" xfId="0" applyFont="1" applyAlignment="1">
      <alignment horizontal="center" vertical="center"/>
    </xf>
    <xf numFmtId="0" fontId="11" fillId="0" borderId="0" xfId="0" applyFont="1" applyBorder="1" applyAlignment="1">
      <alignment horizontal="center" vertical="center"/>
    </xf>
    <xf numFmtId="0" fontId="3" fillId="0" borderId="52" xfId="0" applyFont="1" applyFill="1" applyBorder="1">
      <alignment vertical="center"/>
    </xf>
    <xf numFmtId="0" fontId="3" fillId="0" borderId="54" xfId="0" applyFont="1" applyFill="1" applyBorder="1" applyAlignment="1">
      <alignment horizontal="center" vertical="center"/>
    </xf>
    <xf numFmtId="0" fontId="3" fillId="0" borderId="54" xfId="0" applyFont="1" applyFill="1" applyBorder="1">
      <alignment vertical="center"/>
    </xf>
    <xf numFmtId="0" fontId="3" fillId="0" borderId="55" xfId="0" applyFont="1" applyFill="1" applyBorder="1">
      <alignment vertical="center"/>
    </xf>
    <xf numFmtId="0" fontId="11" fillId="0" borderId="52" xfId="0" applyFont="1" applyFill="1" applyBorder="1">
      <alignment vertical="center"/>
    </xf>
    <xf numFmtId="0" fontId="11" fillId="0" borderId="54" xfId="0" applyFont="1" applyFill="1" applyBorder="1" applyAlignment="1">
      <alignment horizontal="center" vertical="center"/>
    </xf>
    <xf numFmtId="0" fontId="11" fillId="0" borderId="54" xfId="0" applyFont="1" applyFill="1" applyBorder="1">
      <alignment vertical="center"/>
    </xf>
    <xf numFmtId="0" fontId="11" fillId="0" borderId="55" xfId="0" applyFont="1" applyFill="1" applyBorder="1">
      <alignment vertical="center"/>
    </xf>
    <xf numFmtId="0" fontId="8" fillId="0" borderId="0" xfId="0" applyFont="1" applyBorder="1" applyAlignment="1"/>
    <xf numFmtId="0" fontId="0" fillId="0" borderId="1" xfId="0" applyFont="1" applyBorder="1" applyAlignment="1">
      <alignment horizontal="center" vertical="center"/>
    </xf>
    <xf numFmtId="0" fontId="11" fillId="4" borderId="60" xfId="0" applyFont="1" applyFill="1" applyBorder="1">
      <alignment vertical="center"/>
    </xf>
    <xf numFmtId="0" fontId="0" fillId="0" borderId="0" xfId="0" applyFont="1" applyAlignment="1"/>
    <xf numFmtId="0" fontId="0" fillId="0" borderId="62" xfId="0" applyFont="1" applyBorder="1" applyAlignment="1">
      <alignment horizontal="center" vertical="center"/>
    </xf>
    <xf numFmtId="0" fontId="3" fillId="5"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15" xfId="0" applyFont="1" applyFill="1" applyBorder="1" applyAlignment="1">
      <alignment horizontal="center" vertical="center"/>
    </xf>
    <xf numFmtId="0" fontId="3" fillId="5" borderId="24" xfId="0" applyFont="1" applyFill="1" applyBorder="1" applyAlignment="1">
      <alignment horizontal="center" vertical="center"/>
    </xf>
    <xf numFmtId="0" fontId="3" fillId="3" borderId="20"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0"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5" borderId="27" xfId="0" applyFont="1" applyFill="1" applyBorder="1" applyAlignment="1">
      <alignment horizontal="center" vertical="center"/>
    </xf>
    <xf numFmtId="0" fontId="3" fillId="9" borderId="36" xfId="0" applyFont="1" applyFill="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3" fillId="0" borderId="40" xfId="0" applyFont="1" applyBorder="1" applyAlignment="1">
      <alignment horizontal="center" vertical="center"/>
    </xf>
    <xf numFmtId="0" fontId="3" fillId="5" borderId="20" xfId="0" applyFont="1" applyFill="1" applyBorder="1" applyAlignment="1">
      <alignment horizontal="center" vertical="center" wrapText="1"/>
    </xf>
    <xf numFmtId="0" fontId="3" fillId="3" borderId="21" xfId="0" applyFont="1" applyFill="1" applyBorder="1" applyAlignment="1">
      <alignment horizontal="center" vertical="center"/>
    </xf>
    <xf numFmtId="0" fontId="0" fillId="0" borderId="39" xfId="0" applyFont="1" applyBorder="1">
      <alignment vertical="center"/>
    </xf>
    <xf numFmtId="0" fontId="2" fillId="3" borderId="65" xfId="0" quotePrefix="1" applyNumberFormat="1" applyFont="1" applyFill="1" applyBorder="1" applyAlignment="1">
      <alignment horizontal="center" vertical="center"/>
    </xf>
    <xf numFmtId="0" fontId="11" fillId="0" borderId="39" xfId="0" applyFont="1" applyBorder="1">
      <alignment vertical="center"/>
    </xf>
    <xf numFmtId="0" fontId="3" fillId="3" borderId="57"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3" borderId="57" xfId="0" applyFont="1" applyFill="1" applyBorder="1" applyAlignment="1">
      <alignment horizontal="center" vertical="center"/>
    </xf>
    <xf numFmtId="0" fontId="3" fillId="0" borderId="11" xfId="0" applyFont="1" applyBorder="1" applyAlignment="1">
      <alignment horizontal="center" vertical="center"/>
    </xf>
    <xf numFmtId="0" fontId="3" fillId="9" borderId="11" xfId="0" applyFont="1" applyFill="1" applyBorder="1" applyAlignment="1">
      <alignment horizontal="center" vertical="center"/>
    </xf>
    <xf numFmtId="0" fontId="12" fillId="0" borderId="0" xfId="0" applyFont="1" applyFill="1">
      <alignment vertical="center"/>
    </xf>
    <xf numFmtId="0" fontId="3" fillId="0" borderId="16" xfId="0" applyFont="1" applyFill="1" applyBorder="1" applyAlignment="1">
      <alignment horizontal="center" vertical="center" wrapText="1"/>
    </xf>
    <xf numFmtId="0" fontId="11" fillId="0" borderId="0" xfId="0" applyFont="1" applyFill="1" applyBorder="1">
      <alignment vertical="center"/>
    </xf>
    <xf numFmtId="0" fontId="11" fillId="0" borderId="12" xfId="0" applyFont="1" applyFill="1" applyBorder="1">
      <alignment vertical="center"/>
    </xf>
    <xf numFmtId="0" fontId="11" fillId="0" borderId="5" xfId="0" applyFont="1" applyFill="1" applyBorder="1" applyAlignment="1">
      <alignment vertical="center"/>
    </xf>
    <xf numFmtId="0" fontId="11"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7" fillId="0" borderId="0" xfId="0" applyFont="1" applyFill="1">
      <alignment vertical="center"/>
    </xf>
    <xf numFmtId="0" fontId="11" fillId="0" borderId="40" xfId="0" applyFont="1" applyBorder="1" applyAlignment="1">
      <alignment horizontal="center" vertical="center"/>
    </xf>
    <xf numFmtId="0" fontId="11" fillId="0" borderId="40" xfId="0" applyFont="1" applyBorder="1">
      <alignment vertical="center"/>
    </xf>
    <xf numFmtId="0" fontId="11" fillId="0" borderId="41" xfId="0" applyFont="1" applyBorder="1">
      <alignment vertical="center"/>
    </xf>
    <xf numFmtId="0" fontId="11" fillId="0" borderId="37" xfId="0" applyFont="1" applyBorder="1">
      <alignment vertical="center"/>
    </xf>
    <xf numFmtId="0" fontId="0" fillId="0" borderId="43" xfId="0" applyFont="1" applyFill="1" applyBorder="1" applyAlignment="1">
      <alignment vertical="center"/>
    </xf>
    <xf numFmtId="0" fontId="0" fillId="0" borderId="47" xfId="0" applyFont="1" applyBorder="1">
      <alignment vertical="center"/>
    </xf>
    <xf numFmtId="0" fontId="3" fillId="9" borderId="75" xfId="0" applyFont="1" applyFill="1" applyBorder="1" applyAlignment="1">
      <alignment horizontal="center" vertical="center"/>
    </xf>
    <xf numFmtId="0" fontId="0" fillId="0" borderId="8" xfId="0" applyFont="1" applyBorder="1">
      <alignment vertical="center"/>
    </xf>
    <xf numFmtId="0" fontId="0" fillId="0" borderId="65" xfId="0" applyFont="1" applyBorder="1">
      <alignment vertical="center"/>
    </xf>
    <xf numFmtId="0" fontId="11" fillId="0" borderId="65" xfId="0" applyFont="1" applyBorder="1">
      <alignment vertical="center"/>
    </xf>
    <xf numFmtId="0" fontId="0" fillId="9" borderId="45" xfId="0" applyFont="1" applyFill="1" applyBorder="1">
      <alignment vertical="center"/>
    </xf>
    <xf numFmtId="0" fontId="11" fillId="9" borderId="45" xfId="0" applyFont="1" applyFill="1" applyBorder="1" applyAlignment="1">
      <alignment horizontal="right" vertical="center"/>
    </xf>
    <xf numFmtId="0" fontId="0" fillId="0" borderId="45" xfId="0" applyFont="1" applyBorder="1">
      <alignment vertical="center"/>
    </xf>
    <xf numFmtId="0" fontId="11" fillId="0" borderId="45" xfId="0" applyFont="1" applyBorder="1" applyAlignment="1">
      <alignment horizontal="right" vertical="center"/>
    </xf>
    <xf numFmtId="0" fontId="3" fillId="9" borderId="45" xfId="0" applyFont="1" applyFill="1" applyBorder="1" applyAlignment="1">
      <alignment vertical="center"/>
    </xf>
    <xf numFmtId="0" fontId="0" fillId="9" borderId="45" xfId="0" applyFont="1" applyFill="1" applyBorder="1" applyAlignment="1">
      <alignment horizontal="right" vertical="center"/>
    </xf>
    <xf numFmtId="0" fontId="11" fillId="0" borderId="50" xfId="0" applyFont="1" applyBorder="1">
      <alignment vertical="center"/>
    </xf>
    <xf numFmtId="0" fontId="3" fillId="9" borderId="83" xfId="0" applyFont="1" applyFill="1" applyBorder="1" applyAlignment="1">
      <alignment horizontal="center" vertical="center"/>
    </xf>
    <xf numFmtId="0" fontId="3" fillId="9" borderId="40" xfId="0" applyFont="1" applyFill="1" applyBorder="1" applyAlignment="1">
      <alignment vertical="center"/>
    </xf>
    <xf numFmtId="0" fontId="2" fillId="3" borderId="93" xfId="0" applyFont="1" applyFill="1" applyBorder="1" applyAlignment="1">
      <alignment horizontal="center" vertical="center"/>
    </xf>
    <xf numFmtId="0" fontId="11" fillId="9" borderId="47" xfId="0" applyFont="1" applyFill="1" applyBorder="1" applyAlignment="1">
      <alignment horizontal="right" vertical="center"/>
    </xf>
    <xf numFmtId="0" fontId="3" fillId="0" borderId="47" xfId="0" applyFont="1" applyBorder="1">
      <alignment vertical="center"/>
    </xf>
    <xf numFmtId="0" fontId="11" fillId="0" borderId="47" xfId="0" applyFont="1" applyBorder="1" applyAlignment="1">
      <alignment horizontal="right" vertical="center"/>
    </xf>
    <xf numFmtId="0" fontId="3" fillId="9" borderId="82" xfId="0" applyFont="1" applyFill="1" applyBorder="1" applyAlignment="1">
      <alignment horizontal="center" vertical="center" wrapText="1"/>
    </xf>
    <xf numFmtId="0" fontId="3" fillId="9" borderId="83" xfId="0" applyFont="1" applyFill="1" applyBorder="1" applyAlignment="1">
      <alignment horizontal="center" vertical="center" wrapText="1"/>
    </xf>
    <xf numFmtId="0" fontId="2" fillId="0" borderId="47" xfId="0" applyFont="1" applyBorder="1">
      <alignment vertical="center"/>
    </xf>
    <xf numFmtId="0" fontId="0" fillId="0" borderId="47" xfId="0" applyFont="1" applyBorder="1" applyAlignment="1">
      <alignment horizontal="right" vertical="center"/>
    </xf>
    <xf numFmtId="0" fontId="3" fillId="9" borderId="85" xfId="0" applyFont="1" applyFill="1" applyBorder="1" applyAlignment="1">
      <alignment horizontal="center" vertical="center" wrapText="1"/>
    </xf>
    <xf numFmtId="0" fontId="3" fillId="2" borderId="20" xfId="0" applyFont="1" applyFill="1" applyBorder="1" applyAlignment="1">
      <alignment horizontal="center" vertical="center"/>
    </xf>
    <xf numFmtId="0" fontId="0" fillId="7" borderId="13" xfId="0" applyFont="1" applyFill="1" applyBorder="1">
      <alignment vertical="center"/>
    </xf>
    <xf numFmtId="0" fontId="3" fillId="2" borderId="8" xfId="0" applyFont="1" applyFill="1" applyBorder="1">
      <alignment vertical="center"/>
    </xf>
    <xf numFmtId="0" fontId="3" fillId="2" borderId="13" xfId="0" applyFont="1" applyFill="1" applyBorder="1">
      <alignment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3" fillId="9" borderId="36"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46"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9" borderId="45" xfId="0" applyFont="1" applyFill="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9" borderId="36"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8" fillId="5" borderId="0" xfId="0" applyFont="1" applyFill="1" applyBorder="1" applyAlignment="1">
      <alignment vertical="center" wrapText="1"/>
    </xf>
    <xf numFmtId="0" fontId="3" fillId="3" borderId="0" xfId="0" applyFont="1" applyFill="1" applyBorder="1" applyAlignment="1">
      <alignment vertical="center"/>
    </xf>
    <xf numFmtId="0" fontId="3" fillId="0" borderId="39" xfId="0" applyFont="1" applyBorder="1" applyAlignment="1">
      <alignment horizontal="right" vertical="center"/>
    </xf>
    <xf numFmtId="0" fontId="3" fillId="0" borderId="43" xfId="0" applyFont="1" applyBorder="1" applyAlignment="1">
      <alignment horizontal="right" vertical="center"/>
    </xf>
    <xf numFmtId="0" fontId="3" fillId="0" borderId="47" xfId="0" applyFont="1" applyBorder="1" applyAlignment="1">
      <alignment horizontal="right" vertical="center"/>
    </xf>
    <xf numFmtId="0" fontId="8" fillId="0" borderId="0" xfId="0" applyFont="1" applyBorder="1" applyAlignment="1">
      <alignment horizontal="center"/>
    </xf>
    <xf numFmtId="0" fontId="3" fillId="9" borderId="66" xfId="0" applyFont="1" applyFill="1" applyBorder="1" applyAlignment="1">
      <alignment horizontal="center" vertical="center"/>
    </xf>
    <xf numFmtId="0" fontId="9" fillId="0" borderId="0" xfId="0" applyFont="1" applyAlignment="1">
      <alignment horizontal="center" vertical="center"/>
    </xf>
    <xf numFmtId="0" fontId="3" fillId="3" borderId="69"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62" xfId="0" applyFont="1" applyBorder="1" applyAlignment="1">
      <alignment horizontal="center" vertical="center" shrinkToFit="1"/>
    </xf>
    <xf numFmtId="0" fontId="3" fillId="9" borderId="85" xfId="0" applyFont="1" applyFill="1" applyBorder="1" applyAlignment="1">
      <alignment horizontal="center" vertical="center"/>
    </xf>
    <xf numFmtId="0" fontId="0" fillId="0" borderId="49" xfId="0" applyFont="1" applyBorder="1">
      <alignment vertical="center"/>
    </xf>
    <xf numFmtId="0" fontId="0" fillId="0" borderId="49" xfId="0" applyFont="1" applyBorder="1" applyAlignment="1">
      <alignment horizontal="right"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51" xfId="0" applyFont="1" applyFill="1" applyBorder="1" applyAlignment="1">
      <alignment horizontal="center" vertical="center" shrinkToFit="1"/>
    </xf>
    <xf numFmtId="0" fontId="3" fillId="0" borderId="52" xfId="0" applyFont="1" applyFill="1" applyBorder="1" applyAlignment="1">
      <alignment vertical="center" wrapText="1"/>
    </xf>
    <xf numFmtId="0" fontId="3" fillId="0" borderId="24" xfId="0" applyFont="1" applyFill="1" applyBorder="1" applyAlignment="1">
      <alignment horizontal="center" vertical="center" shrinkToFit="1"/>
    </xf>
    <xf numFmtId="0" fontId="3" fillId="0" borderId="25" xfId="0" applyFont="1" applyFill="1" applyBorder="1" applyAlignment="1">
      <alignment vertical="center" wrapText="1"/>
    </xf>
    <xf numFmtId="0" fontId="2" fillId="9" borderId="82" xfId="0" applyFont="1" applyFill="1" applyBorder="1" applyAlignment="1">
      <alignment horizontal="center" vertical="center"/>
    </xf>
    <xf numFmtId="0" fontId="3" fillId="9" borderId="68" xfId="0" applyFont="1" applyFill="1" applyBorder="1" applyAlignment="1">
      <alignment horizontal="center" vertical="center"/>
    </xf>
    <xf numFmtId="0" fontId="3" fillId="9" borderId="85" xfId="0" applyFont="1" applyFill="1" applyBorder="1" applyAlignment="1">
      <alignment horizontal="center" vertical="center" wrapText="1"/>
    </xf>
    <xf numFmtId="0" fontId="3" fillId="9" borderId="104" xfId="0" applyFont="1" applyFill="1" applyBorder="1" applyAlignment="1">
      <alignment horizontal="center" vertical="center" wrapText="1"/>
    </xf>
    <xf numFmtId="0" fontId="0" fillId="9" borderId="50" xfId="0" applyFont="1" applyFill="1" applyBorder="1">
      <alignment vertical="center"/>
    </xf>
    <xf numFmtId="0" fontId="3" fillId="9" borderId="50" xfId="0" applyFont="1" applyFill="1" applyBorder="1" applyAlignment="1">
      <alignment horizontal="center" vertical="center"/>
    </xf>
    <xf numFmtId="0" fontId="0" fillId="0" borderId="50" xfId="0" applyFont="1" applyBorder="1">
      <alignment vertical="center"/>
    </xf>
    <xf numFmtId="0" fontId="3" fillId="0" borderId="50" xfId="0" applyFont="1" applyBorder="1" applyAlignment="1">
      <alignment horizontal="center" vertical="center"/>
    </xf>
    <xf numFmtId="0" fontId="2" fillId="9" borderId="83" xfId="0" applyFont="1" applyFill="1" applyBorder="1" applyAlignment="1">
      <alignment horizontal="center" vertical="center"/>
    </xf>
    <xf numFmtId="0" fontId="3" fillId="0" borderId="40" xfId="0" applyFont="1" applyBorder="1" applyAlignment="1">
      <alignment horizontal="center" vertical="center"/>
    </xf>
    <xf numFmtId="0" fontId="3" fillId="0" borderId="49" xfId="0" applyFont="1" applyBorder="1" applyAlignment="1">
      <alignment horizontal="center" vertical="center"/>
    </xf>
    <xf numFmtId="0" fontId="0" fillId="9" borderId="50" xfId="0" applyFont="1" applyFill="1" applyBorder="1" applyAlignment="1">
      <alignment horizontal="right" vertical="center"/>
    </xf>
    <xf numFmtId="0" fontId="0" fillId="0" borderId="50" xfId="0" applyFont="1" applyBorder="1" applyAlignment="1">
      <alignment horizontal="right" vertical="center"/>
    </xf>
    <xf numFmtId="0" fontId="3" fillId="9" borderId="85" xfId="0" applyFont="1" applyFill="1" applyBorder="1" applyAlignment="1">
      <alignment horizontal="center" vertical="center" wrapText="1"/>
    </xf>
    <xf numFmtId="0" fontId="11" fillId="0" borderId="2" xfId="0" applyFont="1" applyBorder="1" applyAlignment="1">
      <alignment horizontal="center" vertical="center"/>
    </xf>
    <xf numFmtId="0" fontId="0" fillId="0" borderId="4" xfId="0" applyFont="1" applyBorder="1" applyAlignment="1">
      <alignment vertical="center"/>
    </xf>
    <xf numFmtId="0" fontId="0" fillId="0" borderId="10" xfId="0" applyFont="1" applyBorder="1" applyAlignment="1">
      <alignment vertical="center" wrapText="1"/>
    </xf>
    <xf numFmtId="0" fontId="11" fillId="0" borderId="15" xfId="0" applyFont="1" applyBorder="1" applyAlignment="1">
      <alignment vertical="center" wrapText="1"/>
    </xf>
    <xf numFmtId="0" fontId="11" fillId="0" borderId="14" xfId="0" applyFont="1" applyBorder="1" applyAlignment="1">
      <alignment vertical="center" wrapText="1"/>
    </xf>
    <xf numFmtId="0" fontId="0" fillId="0" borderId="2" xfId="0" applyFont="1" applyBorder="1" applyAlignment="1">
      <alignment horizontal="center" vertical="center"/>
    </xf>
    <xf numFmtId="0" fontId="0" fillId="0" borderId="3"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6" fillId="0" borderId="0" xfId="0" applyFont="1" applyAlignment="1">
      <alignment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4" xfId="0" applyFont="1" applyBorder="1" applyAlignment="1">
      <alignment horizontal="center" vertical="center" shrinkToFit="1"/>
    </xf>
    <xf numFmtId="0" fontId="11" fillId="0" borderId="10"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left" vertical="center"/>
    </xf>
    <xf numFmtId="0" fontId="0" fillId="0" borderId="15" xfId="0" applyFont="1" applyBorder="1" applyAlignment="1">
      <alignment horizontal="left" vertical="center"/>
    </xf>
    <xf numFmtId="0" fontId="0" fillId="0" borderId="14" xfId="0" applyFont="1" applyBorder="1" applyAlignment="1">
      <alignment horizontal="left" vertical="center"/>
    </xf>
    <xf numFmtId="0" fontId="0" fillId="0" borderId="10" xfId="0"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horizontal="center"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1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8" fillId="0" borderId="8" xfId="0" applyFont="1" applyBorder="1" applyAlignment="1"/>
    <xf numFmtId="0" fontId="0" fillId="0" borderId="10" xfId="0" applyFont="1" applyBorder="1" applyAlignment="1">
      <alignment vertical="center"/>
    </xf>
    <xf numFmtId="0" fontId="6" fillId="0" borderId="63" xfId="0" applyFont="1" applyFill="1" applyBorder="1" applyAlignment="1">
      <alignment vertical="center" wrapText="1"/>
    </xf>
    <xf numFmtId="0" fontId="6" fillId="0" borderId="39" xfId="0" applyFont="1" applyFill="1" applyBorder="1" applyAlignment="1">
      <alignment vertical="center" wrapText="1"/>
    </xf>
    <xf numFmtId="0" fontId="6" fillId="0" borderId="64" xfId="0" applyFont="1" applyFill="1" applyBorder="1" applyAlignment="1">
      <alignment vertical="center" wrapText="1"/>
    </xf>
    <xf numFmtId="0" fontId="6" fillId="0" borderId="94" xfId="0" applyFont="1" applyFill="1" applyBorder="1" applyAlignment="1">
      <alignment vertical="center" wrapText="1"/>
    </xf>
    <xf numFmtId="0" fontId="6" fillId="0" borderId="95" xfId="0" applyFont="1" applyFill="1" applyBorder="1" applyAlignment="1">
      <alignment vertical="center" wrapText="1"/>
    </xf>
    <xf numFmtId="0" fontId="6" fillId="0" borderId="96" xfId="0" applyFont="1" applyFill="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0" fontId="8" fillId="2" borderId="57"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59"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2" fillId="3" borderId="20" xfId="0" applyFont="1" applyFill="1" applyBorder="1" applyAlignment="1">
      <alignment vertical="center" wrapText="1"/>
    </xf>
    <xf numFmtId="0" fontId="3" fillId="3" borderId="8" xfId="0" applyFont="1" applyFill="1" applyBorder="1" applyAlignment="1">
      <alignment vertical="center" wrapText="1"/>
    </xf>
    <xf numFmtId="0" fontId="3" fillId="3" borderId="19" xfId="0" applyFont="1" applyFill="1" applyBorder="1" applyAlignment="1">
      <alignment vertical="center" wrapText="1"/>
    </xf>
    <xf numFmtId="0" fontId="3" fillId="9" borderId="42" xfId="0" applyFont="1" applyFill="1" applyBorder="1" applyAlignment="1">
      <alignment vertical="center" wrapText="1"/>
    </xf>
    <xf numFmtId="0" fontId="3" fillId="9" borderId="43" xfId="0" applyFont="1" applyFill="1" applyBorder="1" applyAlignment="1">
      <alignment vertical="center" wrapText="1"/>
    </xf>
    <xf numFmtId="0" fontId="3" fillId="9" borderId="44" xfId="0" applyFont="1" applyFill="1" applyBorder="1" applyAlignment="1">
      <alignment vertical="center" wrapText="1"/>
    </xf>
    <xf numFmtId="0" fontId="3" fillId="9" borderId="46" xfId="0" applyFont="1" applyFill="1" applyBorder="1" applyAlignment="1">
      <alignment vertical="center" wrapText="1"/>
    </xf>
    <xf numFmtId="0" fontId="3" fillId="9" borderId="47" xfId="0" applyFont="1" applyFill="1" applyBorder="1" applyAlignment="1">
      <alignment vertical="center" wrapText="1"/>
    </xf>
    <xf numFmtId="0" fontId="3" fillId="9" borderId="48" xfId="0" applyFont="1" applyFill="1" applyBorder="1" applyAlignment="1">
      <alignment vertical="center" wrapText="1"/>
    </xf>
    <xf numFmtId="0" fontId="3" fillId="9" borderId="36" xfId="0" applyFont="1" applyFill="1" applyBorder="1" applyAlignment="1">
      <alignment vertical="center" wrapText="1"/>
    </xf>
    <xf numFmtId="0" fontId="3" fillId="9" borderId="37" xfId="0" applyFont="1" applyFill="1" applyBorder="1" applyAlignment="1">
      <alignment vertical="center" wrapText="1"/>
    </xf>
    <xf numFmtId="0" fontId="3" fillId="9" borderId="38" xfId="0" applyFont="1" applyFill="1" applyBorder="1" applyAlignment="1">
      <alignment vertical="center" wrapText="1"/>
    </xf>
    <xf numFmtId="0" fontId="3" fillId="9" borderId="42" xfId="0" applyFont="1" applyFill="1" applyBorder="1" applyAlignment="1">
      <alignment vertical="center" wrapText="1" shrinkToFit="1"/>
    </xf>
    <xf numFmtId="0" fontId="3" fillId="9" borderId="43" xfId="0" applyFont="1" applyFill="1" applyBorder="1" applyAlignment="1">
      <alignment vertical="center" wrapText="1" shrinkToFit="1"/>
    </xf>
    <xf numFmtId="0" fontId="3" fillId="9" borderId="44" xfId="0" applyFont="1" applyFill="1" applyBorder="1" applyAlignment="1">
      <alignment vertical="center" wrapText="1" shrinkToFit="1"/>
    </xf>
    <xf numFmtId="0" fontId="6" fillId="0" borderId="21" xfId="0" applyFont="1" applyFill="1" applyBorder="1" applyAlignment="1">
      <alignment vertical="center" wrapText="1"/>
    </xf>
    <xf numFmtId="0" fontId="6" fillId="0" borderId="15" xfId="0" applyFont="1" applyFill="1" applyBorder="1" applyAlignment="1">
      <alignment vertical="center" wrapText="1"/>
    </xf>
    <xf numFmtId="0" fontId="6" fillId="0" borderId="22" xfId="0" applyFont="1" applyFill="1" applyBorder="1" applyAlignment="1">
      <alignment vertical="center" wrapText="1"/>
    </xf>
    <xf numFmtId="0" fontId="3" fillId="9" borderId="46" xfId="0" applyFont="1" applyFill="1" applyBorder="1" applyAlignment="1">
      <alignment vertical="center" wrapText="1" shrinkToFit="1"/>
    </xf>
    <xf numFmtId="0" fontId="3" fillId="9" borderId="47" xfId="0" applyFont="1" applyFill="1" applyBorder="1" applyAlignment="1">
      <alignment vertical="center" wrapText="1" shrinkToFit="1"/>
    </xf>
    <xf numFmtId="0" fontId="3" fillId="9" borderId="48" xfId="0" applyFont="1" applyFill="1" applyBorder="1" applyAlignment="1">
      <alignment vertical="center" wrapText="1" shrinkToFit="1"/>
    </xf>
    <xf numFmtId="0" fontId="11" fillId="6" borderId="81" xfId="0" applyFont="1" applyFill="1" applyBorder="1" applyAlignment="1">
      <alignment vertical="center" wrapText="1"/>
    </xf>
    <xf numFmtId="0" fontId="11" fillId="6" borderId="44" xfId="0" applyFont="1" applyFill="1" applyBorder="1" applyAlignment="1">
      <alignment vertical="center" wrapText="1"/>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6" borderId="92" xfId="0" applyFont="1" applyFill="1" applyBorder="1" applyAlignment="1">
      <alignment vertical="center" wrapText="1"/>
    </xf>
    <xf numFmtId="0" fontId="3" fillId="6" borderId="48" xfId="0" applyFont="1" applyFill="1" applyBorder="1" applyAlignment="1">
      <alignment vertical="center" wrapText="1"/>
    </xf>
    <xf numFmtId="0" fontId="0" fillId="0" borderId="81" xfId="0" applyFont="1" applyBorder="1" applyAlignment="1">
      <alignment vertical="center"/>
    </xf>
    <xf numFmtId="0" fontId="0" fillId="0" borderId="44" xfId="0" applyFont="1" applyBorder="1" applyAlignment="1">
      <alignment vertical="center"/>
    </xf>
    <xf numFmtId="0" fontId="9" fillId="0" borderId="15" xfId="0" applyFont="1" applyBorder="1" applyAlignment="1">
      <alignment horizontal="center" vertical="center"/>
    </xf>
    <xf numFmtId="0" fontId="9" fillId="0" borderId="22"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3" fillId="6" borderId="21" xfId="0" applyFont="1" applyFill="1" applyBorder="1" applyAlignment="1">
      <alignment vertical="center" wrapText="1"/>
    </xf>
    <xf numFmtId="0" fontId="3" fillId="6" borderId="15" xfId="0" applyFont="1" applyFill="1" applyBorder="1" applyAlignment="1">
      <alignment vertical="center" wrapText="1"/>
    </xf>
    <xf numFmtId="0" fontId="3" fillId="6" borderId="22" xfId="0" applyFont="1" applyFill="1" applyBorder="1" applyAlignment="1">
      <alignment vertical="center" wrapText="1"/>
    </xf>
    <xf numFmtId="0" fontId="3" fillId="6" borderId="98" xfId="0" applyFont="1" applyFill="1" applyBorder="1" applyAlignment="1">
      <alignment vertical="center" wrapText="1"/>
    </xf>
    <xf numFmtId="0" fontId="3" fillId="6" borderId="99" xfId="0" applyFont="1" applyFill="1" applyBorder="1" applyAlignment="1">
      <alignment vertical="center" wrapText="1"/>
    </xf>
    <xf numFmtId="0" fontId="3" fillId="6" borderId="100" xfId="0" applyFont="1" applyFill="1" applyBorder="1" applyAlignment="1">
      <alignment vertical="center" wrapText="1"/>
    </xf>
    <xf numFmtId="0" fontId="11" fillId="0" borderId="21" xfId="0" applyFont="1" applyBorder="1" applyAlignment="1">
      <alignment horizontal="left" vertical="center" wrapText="1"/>
    </xf>
    <xf numFmtId="0" fontId="11" fillId="0" borderId="15" xfId="0" applyFont="1" applyBorder="1" applyAlignment="1">
      <alignment horizontal="left" vertical="center" wrapText="1"/>
    </xf>
    <xf numFmtId="0" fontId="11" fillId="0" borderId="22" xfId="0" applyFont="1" applyBorder="1" applyAlignment="1">
      <alignment horizontal="left" vertical="center" wrapText="1"/>
    </xf>
    <xf numFmtId="0" fontId="11" fillId="0" borderId="98" xfId="0" applyFont="1" applyBorder="1" applyAlignment="1">
      <alignment vertical="center" wrapText="1"/>
    </xf>
    <xf numFmtId="0" fontId="11" fillId="0" borderId="99" xfId="0" applyFont="1" applyBorder="1" applyAlignment="1">
      <alignment vertical="center" wrapText="1"/>
    </xf>
    <xf numFmtId="0" fontId="11" fillId="0" borderId="100" xfId="0" applyFont="1" applyBorder="1" applyAlignment="1">
      <alignment vertical="center" wrapText="1"/>
    </xf>
    <xf numFmtId="0" fontId="11" fillId="0" borderId="41" xfId="0" applyFont="1" applyBorder="1" applyAlignment="1">
      <alignment horizontal="left" vertical="center" wrapText="1"/>
    </xf>
    <xf numFmtId="0" fontId="11" fillId="0" borderId="38" xfId="0" applyFont="1" applyBorder="1" applyAlignment="1">
      <alignment horizontal="left" vertical="center" wrapText="1"/>
    </xf>
    <xf numFmtId="0" fontId="11" fillId="6" borderId="92" xfId="0" applyFont="1" applyFill="1" applyBorder="1" applyAlignment="1">
      <alignment vertical="center" wrapText="1"/>
    </xf>
    <xf numFmtId="0" fontId="11" fillId="6" borderId="48" xfId="0" applyFont="1" applyFill="1" applyBorder="1" applyAlignment="1">
      <alignment vertical="center" wrapText="1"/>
    </xf>
    <xf numFmtId="0" fontId="11" fillId="0" borderId="92" xfId="0" applyFont="1" applyBorder="1" applyAlignment="1">
      <alignment horizontal="left" vertical="center" wrapText="1"/>
    </xf>
    <xf numFmtId="0" fontId="11" fillId="0" borderId="48" xfId="0" applyFont="1" applyBorder="1" applyAlignment="1">
      <alignment horizontal="left" vertical="center" wrapText="1"/>
    </xf>
    <xf numFmtId="0" fontId="3" fillId="5" borderId="24" xfId="0" applyFont="1" applyFill="1" applyBorder="1" applyAlignment="1">
      <alignment vertical="center" wrapText="1"/>
    </xf>
    <xf numFmtId="0" fontId="3" fillId="5" borderId="25" xfId="0" applyFont="1" applyFill="1" applyBorder="1" applyAlignment="1">
      <alignment vertical="center" wrapText="1"/>
    </xf>
    <xf numFmtId="0" fontId="3" fillId="5" borderId="26" xfId="0" applyFont="1" applyFill="1" applyBorder="1" applyAlignment="1">
      <alignment vertical="center" wrapText="1"/>
    </xf>
    <xf numFmtId="0" fontId="3" fillId="3" borderId="20" xfId="0" applyFont="1" applyFill="1" applyBorder="1" applyAlignment="1">
      <alignment vertical="center"/>
    </xf>
    <xf numFmtId="0" fontId="3" fillId="3" borderId="8" xfId="0" applyFont="1" applyFill="1" applyBorder="1" applyAlignment="1">
      <alignment vertical="center"/>
    </xf>
    <xf numFmtId="0" fontId="3" fillId="3" borderId="19" xfId="0" applyFont="1" applyFill="1" applyBorder="1" applyAlignment="1">
      <alignment vertical="center"/>
    </xf>
    <xf numFmtId="0" fontId="11" fillId="0" borderId="91" xfId="0" applyFont="1" applyBorder="1" applyAlignment="1">
      <alignment horizontal="center" vertical="center"/>
    </xf>
    <xf numFmtId="0" fontId="11" fillId="0" borderId="30" xfId="0" applyFont="1" applyBorder="1" applyAlignment="1">
      <alignment horizontal="center" vertical="center"/>
    </xf>
    <xf numFmtId="0" fontId="3" fillId="6" borderId="41" xfId="0" applyFont="1" applyFill="1" applyBorder="1" applyAlignment="1">
      <alignment horizontal="left" vertical="center" wrapText="1"/>
    </xf>
    <xf numFmtId="0" fontId="3" fillId="6" borderId="38" xfId="0" applyFont="1" applyFill="1" applyBorder="1" applyAlignment="1">
      <alignment horizontal="left" vertical="center" wrapText="1"/>
    </xf>
    <xf numFmtId="0" fontId="11" fillId="0" borderId="81" xfId="0" applyFont="1" applyBorder="1" applyAlignment="1">
      <alignment horizontal="left" vertical="center" wrapText="1"/>
    </xf>
    <xf numFmtId="0" fontId="11" fillId="0" borderId="44" xfId="0" applyFont="1" applyBorder="1" applyAlignment="1">
      <alignment horizontal="left" vertical="center" wrapText="1"/>
    </xf>
    <xf numFmtId="0" fontId="3" fillId="4" borderId="25" xfId="0" applyFont="1" applyFill="1" applyBorder="1" applyAlignment="1">
      <alignment horizontal="center" vertical="center" wrapText="1"/>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6" borderId="92"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 fillId="6" borderId="98" xfId="0" applyFont="1" applyFill="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43" xfId="0" applyFont="1" applyBorder="1" applyAlignment="1">
      <alignment horizontal="lef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6" borderId="81" xfId="0" applyFont="1" applyFill="1" applyBorder="1" applyAlignment="1">
      <alignment horizontal="left" vertical="center" wrapText="1"/>
    </xf>
    <xf numFmtId="0" fontId="3" fillId="6" borderId="44" xfId="0" applyFont="1" applyFill="1" applyBorder="1" applyAlignment="1">
      <alignment horizontal="left" vertical="center" wrapText="1"/>
    </xf>
    <xf numFmtId="0" fontId="11" fillId="6" borderId="81"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5" borderId="27" xfId="0" applyFont="1" applyFill="1" applyBorder="1" applyAlignment="1">
      <alignment vertical="center" wrapText="1"/>
    </xf>
    <xf numFmtId="0" fontId="3" fillId="5" borderId="28" xfId="0" applyFont="1" applyFill="1" applyBorder="1" applyAlignment="1">
      <alignment vertical="center" wrapText="1"/>
    </xf>
    <xf numFmtId="0" fontId="3" fillId="5" borderId="29" xfId="0" applyFont="1" applyFill="1" applyBorder="1" applyAlignment="1">
      <alignment vertical="center" wrapText="1"/>
    </xf>
    <xf numFmtId="0" fontId="3" fillId="3" borderId="57" xfId="0" applyFont="1" applyFill="1" applyBorder="1" applyAlignment="1">
      <alignment vertical="center" wrapText="1" shrinkToFit="1"/>
    </xf>
    <xf numFmtId="0" fontId="3" fillId="3" borderId="58" xfId="0" applyFont="1" applyFill="1" applyBorder="1" applyAlignment="1">
      <alignment vertical="center" wrapText="1" shrinkToFit="1"/>
    </xf>
    <xf numFmtId="0" fontId="3" fillId="3" borderId="59" xfId="0" applyFont="1" applyFill="1" applyBorder="1" applyAlignment="1">
      <alignment vertical="center" wrapText="1" shrinkToFit="1"/>
    </xf>
    <xf numFmtId="0" fontId="3" fillId="9" borderId="23" xfId="0" applyFont="1" applyFill="1" applyBorder="1" applyAlignment="1">
      <alignment vertical="center" wrapText="1"/>
    </xf>
    <xf numFmtId="0" fontId="3" fillId="9" borderId="3" xfId="0" applyFont="1" applyFill="1" applyBorder="1" applyAlignment="1">
      <alignment vertical="center" wrapText="1"/>
    </xf>
    <xf numFmtId="0" fontId="3" fillId="9" borderId="17" xfId="0" applyFont="1" applyFill="1" applyBorder="1" applyAlignment="1">
      <alignment vertical="center" wrapText="1"/>
    </xf>
    <xf numFmtId="0" fontId="3" fillId="9" borderId="63" xfId="0" applyFont="1" applyFill="1" applyBorder="1" applyAlignment="1">
      <alignment vertical="center" wrapText="1"/>
    </xf>
    <xf numFmtId="0" fontId="3" fillId="9" borderId="39" xfId="0" applyFont="1" applyFill="1" applyBorder="1" applyAlignment="1">
      <alignment vertical="center" wrapText="1"/>
    </xf>
    <xf numFmtId="0" fontId="3" fillId="9" borderId="64" xfId="0" applyFont="1" applyFill="1" applyBorder="1" applyAlignment="1">
      <alignment vertical="center" wrapText="1"/>
    </xf>
    <xf numFmtId="0" fontId="3" fillId="9" borderId="66" xfId="0" applyFont="1" applyFill="1" applyBorder="1" applyAlignment="1">
      <alignment vertical="center" wrapText="1"/>
    </xf>
    <xf numFmtId="0" fontId="3" fillId="9" borderId="50" xfId="0" applyFont="1" applyFill="1" applyBorder="1" applyAlignment="1">
      <alignment vertical="center" wrapText="1"/>
    </xf>
    <xf numFmtId="0" fontId="3" fillId="9" borderId="67" xfId="0" applyFont="1" applyFill="1" applyBorder="1" applyAlignment="1">
      <alignment vertical="center" wrapText="1"/>
    </xf>
    <xf numFmtId="0" fontId="3" fillId="9" borderId="20" xfId="0" applyFont="1" applyFill="1" applyBorder="1" applyAlignment="1">
      <alignment vertical="center" wrapText="1"/>
    </xf>
    <xf numFmtId="0" fontId="3" fillId="9" borderId="8" xfId="0" applyFont="1" applyFill="1" applyBorder="1" applyAlignment="1">
      <alignment vertical="center" wrapText="1"/>
    </xf>
    <xf numFmtId="0" fontId="3" fillId="9" borderId="19" xfId="0" applyFont="1" applyFill="1" applyBorder="1" applyAlignment="1">
      <alignment vertical="center" wrapText="1"/>
    </xf>
    <xf numFmtId="0" fontId="13" fillId="3" borderId="20" xfId="0" applyFont="1" applyFill="1" applyBorder="1" applyAlignment="1">
      <alignment vertical="center" wrapText="1" shrinkToFit="1"/>
    </xf>
    <xf numFmtId="0" fontId="14" fillId="3" borderId="8" xfId="0" applyFont="1" applyFill="1" applyBorder="1" applyAlignment="1">
      <alignment vertical="center" wrapText="1" shrinkToFit="1"/>
    </xf>
    <xf numFmtId="0" fontId="14" fillId="3" borderId="19" xfId="0" applyFont="1" applyFill="1" applyBorder="1" applyAlignment="1">
      <alignment vertical="center" wrapText="1" shrinkToFit="1"/>
    </xf>
    <xf numFmtId="0" fontId="3" fillId="9" borderId="36" xfId="0" applyFont="1" applyFill="1" applyBorder="1" applyAlignment="1">
      <alignment vertical="center" wrapText="1" shrinkToFit="1"/>
    </xf>
    <xf numFmtId="0" fontId="3" fillId="9" borderId="37" xfId="0" applyFont="1" applyFill="1" applyBorder="1" applyAlignment="1">
      <alignment vertical="center" wrapText="1" shrinkToFit="1"/>
    </xf>
    <xf numFmtId="0" fontId="3" fillId="9" borderId="38" xfId="0" applyFont="1" applyFill="1" applyBorder="1" applyAlignment="1">
      <alignment vertical="center" wrapText="1" shrinkToFit="1"/>
    </xf>
    <xf numFmtId="0" fontId="18" fillId="6" borderId="2" xfId="0" applyFont="1" applyFill="1" applyBorder="1" applyAlignment="1">
      <alignment vertical="center" wrapText="1"/>
    </xf>
    <xf numFmtId="0" fontId="15" fillId="6" borderId="17" xfId="0" applyFont="1" applyFill="1" applyBorder="1" applyAlignment="1">
      <alignment vertical="center" wrapText="1"/>
    </xf>
    <xf numFmtId="0" fontId="3" fillId="6" borderId="41" xfId="0" applyFont="1" applyFill="1" applyBorder="1" applyAlignment="1">
      <alignment vertical="center" wrapText="1"/>
    </xf>
    <xf numFmtId="0" fontId="3" fillId="6" borderId="38" xfId="0" applyFont="1" applyFill="1" applyBorder="1" applyAlignment="1">
      <alignment vertical="center" wrapText="1"/>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2" fillId="6" borderId="92" xfId="0" applyFont="1" applyFill="1" applyBorder="1" applyAlignment="1">
      <alignment vertical="center" wrapText="1"/>
    </xf>
    <xf numFmtId="0" fontId="2" fillId="3" borderId="57" xfId="0" applyFont="1" applyFill="1" applyBorder="1" applyAlignment="1">
      <alignment vertical="center" wrapText="1"/>
    </xf>
    <xf numFmtId="0" fontId="3" fillId="3" borderId="58" xfId="0" applyFont="1" applyFill="1" applyBorder="1" applyAlignment="1">
      <alignment vertical="center" wrapText="1"/>
    </xf>
    <xf numFmtId="0" fontId="3" fillId="3" borderId="59" xfId="0" applyFont="1" applyFill="1" applyBorder="1" applyAlignment="1">
      <alignment vertical="center" wrapText="1"/>
    </xf>
    <xf numFmtId="0" fontId="3" fillId="6" borderId="45" xfId="0" applyFont="1" applyFill="1" applyBorder="1" applyAlignment="1">
      <alignment vertical="center" wrapText="1"/>
    </xf>
    <xf numFmtId="0" fontId="3" fillId="6" borderId="81" xfId="0" applyFont="1" applyFill="1" applyBorder="1" applyAlignment="1">
      <alignment vertical="center" wrapText="1"/>
    </xf>
    <xf numFmtId="0" fontId="3" fillId="5" borderId="20" xfId="0" applyFont="1" applyFill="1" applyBorder="1" applyAlignment="1">
      <alignment vertical="center" wrapText="1"/>
    </xf>
    <xf numFmtId="0" fontId="3" fillId="5" borderId="8" xfId="0" applyFont="1" applyFill="1" applyBorder="1" applyAlignment="1">
      <alignment vertical="center" wrapText="1"/>
    </xf>
    <xf numFmtId="0" fontId="3" fillId="5" borderId="19" xfId="0" applyFont="1" applyFill="1" applyBorder="1" applyAlignment="1">
      <alignment vertical="center" wrapText="1"/>
    </xf>
    <xf numFmtId="0" fontId="3" fillId="3" borderId="21"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3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71" xfId="0" applyFont="1" applyBorder="1" applyAlignment="1">
      <alignment horizontal="left" vertical="center" wrapText="1" shrinkToFit="1"/>
    </xf>
    <xf numFmtId="0" fontId="3" fillId="0" borderId="1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2" fillId="3" borderId="20" xfId="0" applyFont="1" applyFill="1" applyBorder="1" applyAlignment="1">
      <alignment horizontal="left" vertical="center"/>
    </xf>
    <xf numFmtId="0" fontId="3" fillId="3" borderId="8" xfId="0" applyFont="1" applyFill="1" applyBorder="1" applyAlignment="1">
      <alignment horizontal="left" vertical="center"/>
    </xf>
    <xf numFmtId="0" fontId="3" fillId="3" borderId="19" xfId="0" applyFont="1" applyFill="1" applyBorder="1" applyAlignment="1">
      <alignment horizontal="left" vertical="center"/>
    </xf>
    <xf numFmtId="0" fontId="2" fillId="3" borderId="8" xfId="0" applyFont="1" applyFill="1" applyBorder="1" applyAlignment="1">
      <alignment vertical="center"/>
    </xf>
    <xf numFmtId="0" fontId="2" fillId="3" borderId="57" xfId="0" applyFont="1" applyFill="1" applyBorder="1" applyAlignment="1">
      <alignment vertical="center"/>
    </xf>
    <xf numFmtId="0" fontId="3" fillId="4" borderId="33" xfId="0" applyFont="1" applyFill="1" applyBorder="1" applyAlignment="1">
      <alignment horizontal="center" vertical="center" shrinkToFit="1"/>
    </xf>
    <xf numFmtId="0" fontId="3" fillId="4" borderId="70"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0" fillId="0" borderId="9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67" xfId="0" applyFont="1" applyFill="1" applyBorder="1" applyAlignment="1">
      <alignment horizontal="center" vertical="center"/>
    </xf>
    <xf numFmtId="0" fontId="3" fillId="4" borderId="33"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11" fillId="4" borderId="60" xfId="0" applyFont="1" applyFill="1" applyBorder="1" applyAlignment="1">
      <alignment vertical="center"/>
    </xf>
    <xf numFmtId="0" fontId="11" fillId="4" borderId="61" xfId="0" applyFont="1" applyFill="1" applyBorder="1" applyAlignment="1">
      <alignment vertical="center"/>
    </xf>
    <xf numFmtId="0" fontId="3" fillId="9" borderId="40"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83" xfId="0" applyFont="1" applyFill="1" applyBorder="1" applyAlignment="1">
      <alignment horizontal="center" vertical="center" wrapText="1"/>
    </xf>
    <xf numFmtId="0" fontId="3" fillId="9" borderId="85" xfId="0" applyFont="1" applyFill="1" applyBorder="1" applyAlignment="1">
      <alignment horizontal="center" vertical="center" wrapText="1"/>
    </xf>
    <xf numFmtId="0" fontId="3" fillId="9" borderId="82" xfId="0" applyFont="1" applyFill="1" applyBorder="1" applyAlignment="1">
      <alignment horizontal="center" vertical="center" wrapText="1"/>
    </xf>
    <xf numFmtId="0" fontId="0" fillId="0" borderId="62" xfId="0" applyFont="1" applyBorder="1" applyAlignment="1">
      <alignment horizontal="center" vertical="center"/>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78" xfId="0" applyFont="1" applyBorder="1" applyAlignment="1">
      <alignment horizontal="center" vertical="center"/>
    </xf>
    <xf numFmtId="0" fontId="3" fillId="0" borderId="76"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3" fillId="6" borderId="3" xfId="0" applyFont="1" applyFill="1" applyBorder="1" applyAlignment="1">
      <alignment horizontal="left" vertical="center" wrapText="1"/>
    </xf>
    <xf numFmtId="0" fontId="3" fillId="6" borderId="17" xfId="0" applyFont="1" applyFill="1" applyBorder="1" applyAlignment="1">
      <alignment horizontal="left" vertical="center" wrapText="1"/>
    </xf>
    <xf numFmtId="0" fontId="3" fillId="6" borderId="39" xfId="0" applyFont="1" applyFill="1" applyBorder="1" applyAlignment="1">
      <alignment horizontal="left" vertical="center" wrapText="1"/>
    </xf>
    <xf numFmtId="0" fontId="3" fillId="6" borderId="64" xfId="0" applyFont="1" applyFill="1" applyBorder="1" applyAlignment="1">
      <alignment horizontal="left" vertical="center" wrapText="1"/>
    </xf>
    <xf numFmtId="0" fontId="11" fillId="6" borderId="50" xfId="0" applyFont="1" applyFill="1" applyBorder="1" applyAlignment="1">
      <alignment horizontal="left" vertical="center" wrapText="1"/>
    </xf>
    <xf numFmtId="0" fontId="11" fillId="6" borderId="67"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64" xfId="0" applyFont="1" applyFill="1" applyBorder="1" applyAlignment="1">
      <alignment horizontal="left" vertical="center" wrapText="1"/>
    </xf>
    <xf numFmtId="0" fontId="10" fillId="6" borderId="50" xfId="0" applyFont="1" applyFill="1" applyBorder="1" applyAlignment="1">
      <alignment horizontal="left" vertical="center" wrapText="1"/>
    </xf>
    <xf numFmtId="0" fontId="10" fillId="6" borderId="6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3" fillId="0" borderId="77" xfId="0" applyFont="1" applyBorder="1" applyAlignment="1">
      <alignment horizontal="center" vertical="center"/>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0" fontId="11" fillId="0" borderId="64" xfId="0" applyFont="1" applyBorder="1" applyAlignment="1">
      <alignment horizontal="left" vertical="center" wrapText="1"/>
    </xf>
    <xf numFmtId="0" fontId="0" fillId="0" borderId="50" xfId="0" applyFont="1" applyBorder="1" applyAlignment="1">
      <alignment horizontal="left" vertical="center" wrapText="1"/>
    </xf>
    <xf numFmtId="0" fontId="0" fillId="0" borderId="67" xfId="0" applyFont="1" applyBorder="1" applyAlignment="1">
      <alignment horizontal="left" vertical="center" wrapText="1"/>
    </xf>
    <xf numFmtId="0" fontId="0" fillId="0" borderId="39" xfId="0" applyFont="1" applyBorder="1" applyAlignment="1">
      <alignment horizontal="left" vertical="center" wrapText="1"/>
    </xf>
    <xf numFmtId="0" fontId="0" fillId="0" borderId="64" xfId="0" applyFont="1" applyBorder="1" applyAlignment="1">
      <alignment horizontal="left" vertical="center" wrapText="1"/>
    </xf>
    <xf numFmtId="0" fontId="0" fillId="0" borderId="8" xfId="0" applyFont="1" applyBorder="1" applyAlignment="1">
      <alignment horizontal="left" vertical="center" wrapText="1"/>
    </xf>
    <xf numFmtId="0" fontId="0" fillId="0" borderId="19" xfId="0" applyFont="1" applyBorder="1" applyAlignment="1">
      <alignment horizontal="left" vertical="center" wrapText="1"/>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13" fillId="3" borderId="57" xfId="0" applyFont="1" applyFill="1" applyBorder="1" applyAlignment="1">
      <alignment vertical="center" wrapText="1" shrinkToFit="1"/>
    </xf>
    <xf numFmtId="0" fontId="14" fillId="3" borderId="58" xfId="0" applyFont="1" applyFill="1" applyBorder="1" applyAlignment="1">
      <alignment vertical="center" wrapText="1" shrinkToFit="1"/>
    </xf>
    <xf numFmtId="0" fontId="14" fillId="3" borderId="59" xfId="0" applyFont="1" applyFill="1" applyBorder="1" applyAlignment="1">
      <alignment vertical="center" wrapText="1" shrinkToFit="1"/>
    </xf>
    <xf numFmtId="0" fontId="11" fillId="0" borderId="98" xfId="0" applyFont="1" applyBorder="1" applyAlignment="1">
      <alignment horizontal="left" vertical="center" wrapText="1"/>
    </xf>
    <xf numFmtId="0" fontId="11" fillId="0" borderId="99" xfId="0" applyFont="1" applyBorder="1" applyAlignment="1">
      <alignment horizontal="left" vertical="center" wrapText="1"/>
    </xf>
    <xf numFmtId="0" fontId="11" fillId="0" borderId="100" xfId="0" applyFont="1" applyBorder="1" applyAlignment="1">
      <alignment horizontal="left" vertical="center" wrapText="1"/>
    </xf>
    <xf numFmtId="0" fontId="3" fillId="0" borderId="3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2" fillId="6" borderId="21"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11" fillId="0" borderId="20" xfId="0" applyFont="1" applyBorder="1" applyAlignment="1">
      <alignment horizontal="left" vertical="center" wrapText="1"/>
    </xf>
    <xf numFmtId="0" fontId="11" fillId="0" borderId="8" xfId="0" applyFont="1" applyBorder="1" applyAlignment="1">
      <alignment horizontal="left" vertical="center" wrapText="1"/>
    </xf>
    <xf numFmtId="0" fontId="11" fillId="0" borderId="19" xfId="0" applyFont="1" applyBorder="1" applyAlignment="1">
      <alignment horizontal="left" vertical="center" wrapText="1"/>
    </xf>
    <xf numFmtId="0" fontId="16" fillId="6" borderId="24" xfId="0" applyFont="1" applyFill="1" applyBorder="1" applyAlignment="1">
      <alignment vertical="center" wrapText="1"/>
    </xf>
    <xf numFmtId="0" fontId="17" fillId="6" borderId="25" xfId="0" applyFont="1" applyFill="1" applyBorder="1" applyAlignment="1">
      <alignment vertical="center" wrapText="1"/>
    </xf>
    <xf numFmtId="0" fontId="17" fillId="6" borderId="26" xfId="0" applyFont="1" applyFill="1" applyBorder="1" applyAlignment="1">
      <alignment vertical="center" wrapText="1"/>
    </xf>
    <xf numFmtId="0" fontId="2" fillId="6" borderId="21" xfId="0" applyFont="1" applyFill="1" applyBorder="1" applyAlignment="1">
      <alignment vertical="center" wrapText="1"/>
    </xf>
    <xf numFmtId="0" fontId="3" fillId="6" borderId="2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22" xfId="0" applyFont="1" applyFill="1" applyBorder="1" applyAlignment="1">
      <alignment horizontal="left" vertical="center"/>
    </xf>
    <xf numFmtId="0" fontId="11" fillId="0" borderId="23"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2" fillId="6" borderId="41" xfId="0" applyFont="1" applyFill="1" applyBorder="1" applyAlignment="1">
      <alignment vertical="center" wrapText="1"/>
    </xf>
    <xf numFmtId="0" fontId="3" fillId="6" borderId="44" xfId="0" applyFont="1" applyFill="1" applyBorder="1" applyAlignment="1">
      <alignment vertical="center" wrapText="1"/>
    </xf>
    <xf numFmtId="0" fontId="0" fillId="0" borderId="41" xfId="0" applyFont="1" applyBorder="1" applyAlignment="1">
      <alignment vertical="center" wrapText="1"/>
    </xf>
    <xf numFmtId="0" fontId="0" fillId="0" borderId="38" xfId="0" applyFont="1" applyBorder="1" applyAlignment="1">
      <alignment vertical="center" wrapText="1"/>
    </xf>
    <xf numFmtId="0" fontId="3" fillId="6" borderId="23" xfId="0" applyFont="1" applyFill="1" applyBorder="1" applyAlignment="1">
      <alignment vertical="center" wrapText="1"/>
    </xf>
    <xf numFmtId="0" fontId="3" fillId="6" borderId="3" xfId="0" applyFont="1" applyFill="1" applyBorder="1" applyAlignment="1">
      <alignment vertical="center" wrapText="1"/>
    </xf>
    <xf numFmtId="0" fontId="3" fillId="6" borderId="17" xfId="0" applyFont="1" applyFill="1" applyBorder="1" applyAlignment="1">
      <alignment vertical="center" wrapText="1"/>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10" fillId="6" borderId="41" xfId="0" applyFont="1" applyFill="1" applyBorder="1" applyAlignment="1">
      <alignment vertical="center" wrapText="1"/>
    </xf>
    <xf numFmtId="0" fontId="10" fillId="6" borderId="38" xfId="0" applyFont="1" applyFill="1" applyBorder="1" applyAlignment="1">
      <alignment vertical="center" wrapText="1"/>
    </xf>
    <xf numFmtId="0" fontId="3" fillId="6" borderId="81" xfId="0" applyFont="1" applyFill="1" applyBorder="1" applyAlignment="1">
      <alignment horizontal="center" vertical="center"/>
    </xf>
    <xf numFmtId="0" fontId="3" fillId="6" borderId="44" xfId="0" applyFont="1" applyFill="1" applyBorder="1" applyAlignment="1">
      <alignment horizontal="center" vertical="center"/>
    </xf>
    <xf numFmtId="0" fontId="11" fillId="6" borderId="98" xfId="0" applyFont="1" applyFill="1" applyBorder="1" applyAlignment="1">
      <alignment horizontal="left" vertical="center" wrapText="1"/>
    </xf>
    <xf numFmtId="0" fontId="11" fillId="6" borderId="99" xfId="0" applyFont="1" applyFill="1" applyBorder="1" applyAlignment="1">
      <alignment horizontal="left" vertical="center" wrapText="1"/>
    </xf>
    <xf numFmtId="0" fontId="11" fillId="6" borderId="100" xfId="0" applyFont="1" applyFill="1" applyBorder="1" applyAlignment="1">
      <alignment horizontal="left" vertical="center" wrapText="1"/>
    </xf>
    <xf numFmtId="0" fontId="0" fillId="0" borderId="98" xfId="0" applyFont="1" applyBorder="1" applyAlignment="1">
      <alignment horizontal="left" vertical="center" wrapText="1"/>
    </xf>
    <xf numFmtId="0" fontId="0" fillId="0" borderId="99" xfId="0" applyFont="1" applyBorder="1" applyAlignment="1">
      <alignment horizontal="left" vertical="center" wrapText="1"/>
    </xf>
    <xf numFmtId="0" fontId="0" fillId="0" borderId="100" xfId="0" applyFont="1" applyBorder="1" applyAlignment="1">
      <alignment horizontal="left" vertical="center" wrapText="1"/>
    </xf>
    <xf numFmtId="0" fontId="2" fillId="6" borderId="40" xfId="0" applyFont="1" applyFill="1" applyBorder="1" applyAlignment="1">
      <alignment vertical="center" wrapText="1"/>
    </xf>
    <xf numFmtId="0" fontId="10" fillId="6" borderId="45" xfId="0" applyFont="1" applyFill="1" applyBorder="1" applyAlignment="1">
      <alignment vertical="center" wrapText="1"/>
    </xf>
    <xf numFmtId="0" fontId="10" fillId="6" borderId="81" xfId="0" applyFont="1" applyFill="1" applyBorder="1" applyAlignment="1">
      <alignment vertical="center" wrapText="1"/>
    </xf>
    <xf numFmtId="0" fontId="3" fillId="6" borderId="47" xfId="0" applyFont="1" applyFill="1" applyBorder="1" applyAlignment="1">
      <alignment vertical="center" wrapText="1"/>
    </xf>
    <xf numFmtId="0" fontId="11" fillId="0" borderId="37" xfId="0" applyFont="1" applyBorder="1" applyAlignment="1">
      <alignment horizontal="left" vertical="center" wrapText="1"/>
    </xf>
    <xf numFmtId="0" fontId="0" fillId="0" borderId="41" xfId="0" applyFont="1" applyBorder="1" applyAlignment="1">
      <alignment horizontal="left" vertical="center" wrapText="1"/>
    </xf>
    <xf numFmtId="0" fontId="0" fillId="0" borderId="38" xfId="0" applyFont="1" applyBorder="1" applyAlignment="1">
      <alignment horizontal="left" vertical="center" wrapText="1"/>
    </xf>
    <xf numFmtId="0" fontId="0" fillId="0" borderId="81" xfId="0" applyFont="1" applyBorder="1" applyAlignment="1">
      <alignment horizontal="left" vertical="center" wrapText="1"/>
    </xf>
    <xf numFmtId="0" fontId="0" fillId="0" borderId="44" xfId="0" applyFont="1" applyBorder="1" applyAlignment="1">
      <alignment horizontal="left" vertical="center" wrapText="1"/>
    </xf>
    <xf numFmtId="0" fontId="0" fillId="0" borderId="23" xfId="0" applyFill="1" applyBorder="1" applyAlignment="1">
      <alignment horizontal="center" vertical="center"/>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0" fillId="0" borderId="92" xfId="0" applyFont="1" applyBorder="1" applyAlignment="1">
      <alignment horizontal="left" vertical="center" wrapText="1"/>
    </xf>
    <xf numFmtId="0" fontId="0" fillId="0" borderId="48" xfId="0" applyFont="1" applyBorder="1" applyAlignment="1">
      <alignment horizontal="lef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0" fillId="0" borderId="3" xfId="0" applyFont="1" applyBorder="1" applyAlignment="1">
      <alignment vertical="center" wrapText="1"/>
    </xf>
    <xf numFmtId="0" fontId="0" fillId="0" borderId="17" xfId="0" applyFont="1" applyBorder="1" applyAlignment="1">
      <alignment vertical="center" wrapText="1"/>
    </xf>
    <xf numFmtId="0" fontId="0" fillId="3" borderId="20" xfId="0" applyFont="1" applyFill="1" applyBorder="1" applyAlignment="1">
      <alignment vertical="center" wrapText="1"/>
    </xf>
    <xf numFmtId="0" fontId="0" fillId="3" borderId="8" xfId="0" applyFont="1" applyFill="1" applyBorder="1" applyAlignment="1">
      <alignment vertical="center" wrapText="1"/>
    </xf>
    <xf numFmtId="0" fontId="0" fillId="3" borderId="19"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17" fillId="6" borderId="105" xfId="0" applyFont="1" applyFill="1" applyBorder="1" applyAlignment="1">
      <alignment vertical="center" wrapText="1"/>
    </xf>
    <xf numFmtId="0" fontId="17" fillId="6" borderId="67" xfId="0" applyFont="1" applyFill="1" applyBorder="1" applyAlignment="1">
      <alignment vertical="center" wrapText="1"/>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6" borderId="94" xfId="0" applyFont="1" applyFill="1" applyBorder="1" applyAlignment="1">
      <alignment horizontal="left" vertical="center" wrapText="1"/>
    </xf>
    <xf numFmtId="0" fontId="3" fillId="6" borderId="95" xfId="0" applyFont="1" applyFill="1" applyBorder="1" applyAlignment="1">
      <alignment horizontal="left" vertical="center" wrapText="1"/>
    </xf>
    <xf numFmtId="0" fontId="3" fillId="6" borderId="96" xfId="0" applyFont="1" applyFill="1" applyBorder="1" applyAlignment="1">
      <alignment horizontal="left" vertical="center" wrapText="1"/>
    </xf>
    <xf numFmtId="0" fontId="3" fillId="0" borderId="94" xfId="0" applyFont="1" applyFill="1" applyBorder="1" applyAlignment="1">
      <alignment horizontal="left" vertical="center" wrapText="1"/>
    </xf>
    <xf numFmtId="0" fontId="3" fillId="0" borderId="95" xfId="0" applyFont="1" applyFill="1" applyBorder="1" applyAlignment="1">
      <alignment horizontal="left" vertical="center" wrapText="1"/>
    </xf>
    <xf numFmtId="0" fontId="3" fillId="0" borderId="96" xfId="0" applyFont="1" applyFill="1" applyBorder="1" applyAlignment="1">
      <alignment horizontal="left" vertical="center" wrapText="1"/>
    </xf>
    <xf numFmtId="0" fontId="7" fillId="6" borderId="97" xfId="0" applyFont="1" applyFill="1" applyBorder="1" applyAlignment="1">
      <alignment horizontal="center" vertical="center"/>
    </xf>
    <xf numFmtId="0" fontId="7" fillId="6" borderId="89" xfId="0" applyFont="1" applyFill="1" applyBorder="1" applyAlignment="1">
      <alignment horizontal="center" vertical="center"/>
    </xf>
    <xf numFmtId="0" fontId="7" fillId="6" borderId="80" xfId="0" applyFont="1" applyFill="1" applyBorder="1" applyAlignment="1">
      <alignment horizontal="center" vertical="center"/>
    </xf>
    <xf numFmtId="0" fontId="11" fillId="0" borderId="82"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86"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88" xfId="0" applyFont="1" applyFill="1" applyBorder="1" applyAlignment="1">
      <alignment horizontal="center" vertical="center" wrapText="1"/>
    </xf>
    <xf numFmtId="0" fontId="11" fillId="0" borderId="23" xfId="0" applyFont="1" applyBorder="1" applyAlignment="1">
      <alignment horizontal="center" vertical="center"/>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5" fillId="0" borderId="15" xfId="0" applyFont="1" applyBorder="1" applyAlignment="1">
      <alignment horizontal="center" vertical="center"/>
    </xf>
    <xf numFmtId="0" fontId="5" fillId="0" borderId="99" xfId="0" applyFont="1" applyBorder="1" applyAlignment="1">
      <alignment horizontal="center" vertical="center"/>
    </xf>
    <xf numFmtId="0" fontId="11" fillId="0" borderId="3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15" xfId="0" applyFont="1" applyBorder="1" applyAlignment="1">
      <alignment horizontal="center" vertical="center"/>
    </xf>
    <xf numFmtId="0" fontId="10" fillId="0" borderId="15" xfId="0" applyFont="1" applyBorder="1" applyAlignment="1">
      <alignment horizontal="center" vertical="center"/>
    </xf>
    <xf numFmtId="0" fontId="10" fillId="0" borderId="22" xfId="0" applyFont="1" applyBorder="1" applyAlignment="1">
      <alignment horizontal="center" vertical="center"/>
    </xf>
    <xf numFmtId="0" fontId="3" fillId="0" borderId="15" xfId="0" applyFont="1" applyBorder="1" applyAlignment="1">
      <alignment horizontal="center" vertical="center"/>
    </xf>
    <xf numFmtId="0" fontId="3" fillId="0" borderId="99" xfId="0" applyFont="1" applyBorder="1" applyAlignment="1">
      <alignment horizontal="center" vertical="center"/>
    </xf>
    <xf numFmtId="0" fontId="11" fillId="0" borderId="4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22" xfId="0" applyFont="1" applyBorder="1" applyAlignment="1">
      <alignment horizontal="center" vertical="center"/>
    </xf>
    <xf numFmtId="0" fontId="11" fillId="6" borderId="21" xfId="0" applyFont="1" applyFill="1" applyBorder="1" applyAlignment="1">
      <alignment horizontal="center" vertical="center"/>
    </xf>
    <xf numFmtId="0" fontId="11" fillId="6" borderId="15" xfId="0" applyFont="1" applyFill="1" applyBorder="1" applyAlignment="1">
      <alignment horizontal="center" vertical="center"/>
    </xf>
    <xf numFmtId="0" fontId="11" fillId="6" borderId="22" xfId="0" applyFont="1" applyFill="1" applyBorder="1" applyAlignment="1">
      <alignment horizontal="center" vertical="center"/>
    </xf>
    <xf numFmtId="0" fontId="11" fillId="6" borderId="63" xfId="0" applyFont="1" applyFill="1" applyBorder="1" applyAlignment="1">
      <alignment horizontal="center" vertical="center"/>
    </xf>
    <xf numFmtId="0" fontId="11" fillId="6" borderId="39" xfId="0" applyFont="1" applyFill="1" applyBorder="1" applyAlignment="1">
      <alignment horizontal="center" vertical="center"/>
    </xf>
    <xf numFmtId="0" fontId="11" fillId="6" borderId="64" xfId="0" applyFont="1" applyFill="1" applyBorder="1" applyAlignment="1">
      <alignment horizontal="center" vertical="center"/>
    </xf>
    <xf numFmtId="0" fontId="11" fillId="6" borderId="46" xfId="0" applyFont="1" applyFill="1" applyBorder="1" applyAlignment="1">
      <alignment horizontal="center" vertical="center"/>
    </xf>
    <xf numFmtId="0" fontId="11" fillId="6" borderId="47" xfId="0" applyFont="1" applyFill="1" applyBorder="1" applyAlignment="1">
      <alignment horizontal="center" vertical="center"/>
    </xf>
    <xf numFmtId="0" fontId="11" fillId="6" borderId="48" xfId="0" applyFont="1" applyFill="1" applyBorder="1" applyAlignment="1">
      <alignment horizontal="center" vertical="center"/>
    </xf>
    <xf numFmtId="0" fontId="11" fillId="6" borderId="94" xfId="0" applyFont="1" applyFill="1" applyBorder="1" applyAlignment="1">
      <alignment horizontal="center" vertical="center"/>
    </xf>
    <xf numFmtId="0" fontId="11" fillId="6" borderId="95" xfId="0" applyFont="1" applyFill="1" applyBorder="1" applyAlignment="1">
      <alignment horizontal="center" vertical="center"/>
    </xf>
    <xf numFmtId="0" fontId="11" fillId="6" borderId="9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133350</xdr:colOff>
      <xdr:row>9</xdr:row>
      <xdr:rowOff>47625</xdr:rowOff>
    </xdr:from>
    <xdr:to>
      <xdr:col>12</xdr:col>
      <xdr:colOff>438150</xdr:colOff>
      <xdr:row>10</xdr:row>
      <xdr:rowOff>114300</xdr:rowOff>
    </xdr:to>
    <xdr:sp macro="" textlink="">
      <xdr:nvSpPr>
        <xdr:cNvPr id="2" name="Oval 3"/>
        <xdr:cNvSpPr>
          <a:spLocks noChangeArrowheads="1"/>
        </xdr:cNvSpPr>
      </xdr:nvSpPr>
      <xdr:spPr bwMode="auto">
        <a:xfrm>
          <a:off x="6276975" y="2590800"/>
          <a:ext cx="1114425"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H15" sqref="H15:Q29"/>
    </sheetView>
  </sheetViews>
  <sheetFormatPr defaultRowHeight="13.5" x14ac:dyDescent="0.15"/>
  <cols>
    <col min="1" max="1" width="3.125" style="13" customWidth="1"/>
    <col min="2" max="5" width="5.125" style="13" customWidth="1"/>
    <col min="6" max="7" width="7.25" style="13" customWidth="1"/>
    <col min="8" max="17" width="10.625" style="13" customWidth="1"/>
    <col min="18" max="16384" width="9" style="13"/>
  </cols>
  <sheetData>
    <row r="1" spans="1:18" ht="3.75" customHeight="1" x14ac:dyDescent="0.15"/>
    <row r="2" spans="1:18" ht="17.25" x14ac:dyDescent="0.15">
      <c r="B2" s="237" t="s">
        <v>108</v>
      </c>
      <c r="C2" s="237"/>
      <c r="D2" s="237"/>
      <c r="E2" s="237"/>
      <c r="F2" s="237"/>
      <c r="G2" s="237"/>
      <c r="H2" s="237"/>
      <c r="I2" s="237"/>
      <c r="J2" s="237"/>
      <c r="K2" s="237"/>
      <c r="L2" s="237"/>
      <c r="M2" s="237"/>
      <c r="N2" s="237"/>
      <c r="O2" s="237"/>
      <c r="P2" s="237"/>
      <c r="Q2" s="237"/>
    </row>
    <row r="3" spans="1:18" x14ac:dyDescent="0.15">
      <c r="B3" s="16"/>
      <c r="C3" s="93"/>
      <c r="D3" s="93"/>
      <c r="E3" s="93"/>
      <c r="F3" s="93"/>
      <c r="G3" s="94"/>
      <c r="H3" s="93"/>
      <c r="I3" s="93"/>
      <c r="J3" s="93"/>
      <c r="K3" s="93"/>
      <c r="L3" s="93"/>
      <c r="M3" s="93"/>
      <c r="N3" s="93"/>
      <c r="O3" s="93"/>
    </row>
    <row r="4" spans="1:18" ht="24.75" customHeight="1" x14ac:dyDescent="0.15">
      <c r="G4" s="62"/>
      <c r="H4" s="62"/>
      <c r="I4" s="62"/>
      <c r="J4" s="63"/>
      <c r="K4" s="249" t="s">
        <v>9</v>
      </c>
      <c r="L4" s="245"/>
      <c r="M4" s="238" t="s">
        <v>110</v>
      </c>
      <c r="N4" s="239"/>
      <c r="O4" s="239"/>
      <c r="P4" s="239"/>
      <c r="Q4" s="240"/>
    </row>
    <row r="5" spans="1:18" ht="24.75" customHeight="1" x14ac:dyDescent="0.15">
      <c r="G5" s="17"/>
      <c r="H5" s="62"/>
      <c r="I5" s="62"/>
      <c r="J5" s="63"/>
      <c r="K5" s="249" t="s">
        <v>6</v>
      </c>
      <c r="L5" s="245"/>
      <c r="M5" s="241" t="s">
        <v>111</v>
      </c>
      <c r="N5" s="242"/>
      <c r="O5" s="242"/>
      <c r="P5" s="242"/>
      <c r="Q5" s="243"/>
    </row>
    <row r="6" spans="1:18" ht="24" customHeight="1" x14ac:dyDescent="0.15">
      <c r="B6" s="270" t="s">
        <v>109</v>
      </c>
      <c r="C6" s="270"/>
      <c r="D6" s="270"/>
      <c r="E6" s="270"/>
      <c r="F6" s="270"/>
      <c r="G6" s="270"/>
      <c r="H6" s="270"/>
      <c r="I6" s="270"/>
      <c r="J6" s="270"/>
      <c r="K6" s="270"/>
      <c r="L6" s="270"/>
      <c r="M6" s="270"/>
    </row>
    <row r="7" spans="1:18" ht="30.75" customHeight="1" x14ac:dyDescent="0.15">
      <c r="B7" s="221" t="s">
        <v>3</v>
      </c>
      <c r="C7" s="227"/>
      <c r="D7" s="227"/>
      <c r="E7" s="222"/>
      <c r="F7" s="244" t="s">
        <v>4</v>
      </c>
      <c r="G7" s="245"/>
      <c r="H7" s="246" t="s">
        <v>112</v>
      </c>
      <c r="I7" s="247"/>
      <c r="J7" s="247"/>
      <c r="K7" s="247"/>
      <c r="L7" s="247"/>
      <c r="M7" s="247"/>
      <c r="N7" s="247"/>
      <c r="O7" s="247"/>
      <c r="P7" s="247"/>
      <c r="Q7" s="248"/>
    </row>
    <row r="8" spans="1:18" ht="30.75" customHeight="1" x14ac:dyDescent="0.15">
      <c r="B8" s="228"/>
      <c r="C8" s="229"/>
      <c r="D8" s="229"/>
      <c r="E8" s="230"/>
      <c r="F8" s="244" t="s">
        <v>1</v>
      </c>
      <c r="G8" s="251"/>
      <c r="H8" s="271" t="s">
        <v>113</v>
      </c>
      <c r="I8" s="250"/>
      <c r="J8" s="250"/>
      <c r="K8" s="250"/>
      <c r="L8" s="250"/>
      <c r="M8" s="250"/>
      <c r="N8" s="250"/>
      <c r="O8" s="250"/>
      <c r="P8" s="250"/>
      <c r="Q8" s="251"/>
    </row>
    <row r="9" spans="1:18" ht="30.75" customHeight="1" x14ac:dyDescent="0.15">
      <c r="B9" s="228"/>
      <c r="C9" s="229"/>
      <c r="D9" s="229"/>
      <c r="E9" s="230"/>
      <c r="F9" s="221" t="s">
        <v>0</v>
      </c>
      <c r="G9" s="222"/>
      <c r="H9" s="223" t="s">
        <v>114</v>
      </c>
      <c r="I9" s="224"/>
      <c r="J9" s="224"/>
      <c r="K9" s="224"/>
      <c r="L9" s="224"/>
      <c r="M9" s="224"/>
      <c r="N9" s="224"/>
      <c r="O9" s="224"/>
      <c r="P9" s="224"/>
      <c r="Q9" s="225"/>
    </row>
    <row r="10" spans="1:18" x14ac:dyDescent="0.15">
      <c r="A10" s="64"/>
      <c r="B10" s="221" t="s">
        <v>42</v>
      </c>
      <c r="C10" s="259"/>
      <c r="D10" s="259"/>
      <c r="E10" s="259"/>
      <c r="F10" s="259"/>
      <c r="G10" s="260"/>
      <c r="H10" s="264" t="s">
        <v>41</v>
      </c>
      <c r="I10" s="265"/>
      <c r="J10" s="265"/>
      <c r="K10" s="265"/>
      <c r="L10" s="265"/>
      <c r="M10" s="265"/>
      <c r="N10" s="265"/>
      <c r="O10" s="265"/>
      <c r="P10" s="265"/>
      <c r="Q10" s="266"/>
      <c r="R10" s="64"/>
    </row>
    <row r="11" spans="1:18" x14ac:dyDescent="0.15">
      <c r="A11" s="64"/>
      <c r="B11" s="261"/>
      <c r="C11" s="262"/>
      <c r="D11" s="262"/>
      <c r="E11" s="262"/>
      <c r="F11" s="262"/>
      <c r="G11" s="263"/>
      <c r="H11" s="261"/>
      <c r="I11" s="262"/>
      <c r="J11" s="262"/>
      <c r="K11" s="262"/>
      <c r="L11" s="262"/>
      <c r="M11" s="262"/>
      <c r="N11" s="262"/>
      <c r="O11" s="262"/>
      <c r="P11" s="262"/>
      <c r="Q11" s="263"/>
      <c r="R11" s="64"/>
    </row>
    <row r="12" spans="1:18" ht="28.5" customHeight="1" x14ac:dyDescent="0.15">
      <c r="A12" s="64"/>
      <c r="B12" s="267" t="s">
        <v>2</v>
      </c>
      <c r="C12" s="268"/>
      <c r="D12" s="268"/>
      <c r="E12" s="268"/>
      <c r="F12" s="267" t="s">
        <v>4</v>
      </c>
      <c r="G12" s="269"/>
      <c r="H12" s="268" t="s">
        <v>115</v>
      </c>
      <c r="I12" s="268"/>
      <c r="J12" s="268"/>
      <c r="K12" s="268"/>
      <c r="L12" s="268"/>
      <c r="M12" s="268"/>
      <c r="N12" s="268"/>
      <c r="O12" s="268"/>
      <c r="P12" s="268"/>
      <c r="Q12" s="268"/>
      <c r="R12" s="64"/>
    </row>
    <row r="13" spans="1:18" ht="28.5" customHeight="1" x14ac:dyDescent="0.15">
      <c r="A13" s="64"/>
      <c r="B13" s="268"/>
      <c r="C13" s="268"/>
      <c r="D13" s="268"/>
      <c r="E13" s="268"/>
      <c r="F13" s="267" t="s">
        <v>1</v>
      </c>
      <c r="G13" s="268"/>
      <c r="H13" s="268" t="s">
        <v>102</v>
      </c>
      <c r="I13" s="268"/>
      <c r="J13" s="268"/>
      <c r="K13" s="268"/>
      <c r="L13" s="268"/>
      <c r="M13" s="268"/>
      <c r="N13" s="268"/>
      <c r="O13" s="268"/>
      <c r="P13" s="268"/>
      <c r="Q13" s="268"/>
      <c r="R13" s="64"/>
    </row>
    <row r="14" spans="1:18" x14ac:dyDescent="0.15">
      <c r="A14" s="64"/>
      <c r="B14" s="226" t="s">
        <v>5</v>
      </c>
      <c r="C14" s="227"/>
      <c r="D14" s="227"/>
      <c r="E14" s="227"/>
      <c r="F14" s="227"/>
      <c r="G14" s="222"/>
      <c r="H14" s="234" t="s">
        <v>8</v>
      </c>
      <c r="I14" s="235"/>
      <c r="J14" s="235"/>
      <c r="K14" s="235"/>
      <c r="L14" s="235"/>
      <c r="M14" s="235"/>
      <c r="N14" s="235"/>
      <c r="O14" s="235"/>
      <c r="P14" s="235"/>
      <c r="Q14" s="236"/>
      <c r="R14" s="64"/>
    </row>
    <row r="15" spans="1:18" x14ac:dyDescent="0.15">
      <c r="A15" s="64"/>
      <c r="B15" s="228"/>
      <c r="C15" s="229"/>
      <c r="D15" s="229"/>
      <c r="E15" s="229"/>
      <c r="F15" s="229"/>
      <c r="G15" s="230"/>
      <c r="H15" s="253" t="s">
        <v>116</v>
      </c>
      <c r="I15" s="254"/>
      <c r="J15" s="254"/>
      <c r="K15" s="254"/>
      <c r="L15" s="254"/>
      <c r="M15" s="254"/>
      <c r="N15" s="254"/>
      <c r="O15" s="254"/>
      <c r="P15" s="254"/>
      <c r="Q15" s="255"/>
      <c r="R15" s="64"/>
    </row>
    <row r="16" spans="1:18" x14ac:dyDescent="0.15">
      <c r="A16" s="64"/>
      <c r="B16" s="228"/>
      <c r="C16" s="229"/>
      <c r="D16" s="229"/>
      <c r="E16" s="229"/>
      <c r="F16" s="229"/>
      <c r="G16" s="230"/>
      <c r="H16" s="253"/>
      <c r="I16" s="254"/>
      <c r="J16" s="254"/>
      <c r="K16" s="254"/>
      <c r="L16" s="254"/>
      <c r="M16" s="254"/>
      <c r="N16" s="254"/>
      <c r="O16" s="254"/>
      <c r="P16" s="254"/>
      <c r="Q16" s="255"/>
      <c r="R16" s="64"/>
    </row>
    <row r="17" spans="1:18" x14ac:dyDescent="0.15">
      <c r="A17" s="64"/>
      <c r="B17" s="228"/>
      <c r="C17" s="229"/>
      <c r="D17" s="229"/>
      <c r="E17" s="229"/>
      <c r="F17" s="229"/>
      <c r="G17" s="230"/>
      <c r="H17" s="253"/>
      <c r="I17" s="254"/>
      <c r="J17" s="254"/>
      <c r="K17" s="254"/>
      <c r="L17" s="254"/>
      <c r="M17" s="254"/>
      <c r="N17" s="254"/>
      <c r="O17" s="254"/>
      <c r="P17" s="254"/>
      <c r="Q17" s="255"/>
      <c r="R17" s="64"/>
    </row>
    <row r="18" spans="1:18" x14ac:dyDescent="0.15">
      <c r="A18" s="64"/>
      <c r="B18" s="228"/>
      <c r="C18" s="229"/>
      <c r="D18" s="229"/>
      <c r="E18" s="229"/>
      <c r="F18" s="229"/>
      <c r="G18" s="230"/>
      <c r="H18" s="253"/>
      <c r="I18" s="254"/>
      <c r="J18" s="254"/>
      <c r="K18" s="254"/>
      <c r="L18" s="254"/>
      <c r="M18" s="254"/>
      <c r="N18" s="254"/>
      <c r="O18" s="254"/>
      <c r="P18" s="254"/>
      <c r="Q18" s="255"/>
      <c r="R18" s="64"/>
    </row>
    <row r="19" spans="1:18" x14ac:dyDescent="0.15">
      <c r="A19" s="64"/>
      <c r="B19" s="228"/>
      <c r="C19" s="229"/>
      <c r="D19" s="229"/>
      <c r="E19" s="229"/>
      <c r="F19" s="229"/>
      <c r="G19" s="230"/>
      <c r="H19" s="253"/>
      <c r="I19" s="254"/>
      <c r="J19" s="254"/>
      <c r="K19" s="254"/>
      <c r="L19" s="254"/>
      <c r="M19" s="254"/>
      <c r="N19" s="254"/>
      <c r="O19" s="254"/>
      <c r="P19" s="254"/>
      <c r="Q19" s="255"/>
      <c r="R19" s="64"/>
    </row>
    <row r="20" spans="1:18" x14ac:dyDescent="0.15">
      <c r="A20" s="64"/>
      <c r="B20" s="228"/>
      <c r="C20" s="229"/>
      <c r="D20" s="229"/>
      <c r="E20" s="229"/>
      <c r="F20" s="229"/>
      <c r="G20" s="230"/>
      <c r="H20" s="253"/>
      <c r="I20" s="254"/>
      <c r="J20" s="254"/>
      <c r="K20" s="254"/>
      <c r="L20" s="254"/>
      <c r="M20" s="254"/>
      <c r="N20" s="254"/>
      <c r="O20" s="254"/>
      <c r="P20" s="254"/>
      <c r="Q20" s="255"/>
      <c r="R20" s="64"/>
    </row>
    <row r="21" spans="1:18" x14ac:dyDescent="0.15">
      <c r="A21" s="64"/>
      <c r="B21" s="228"/>
      <c r="C21" s="229"/>
      <c r="D21" s="229"/>
      <c r="E21" s="229"/>
      <c r="F21" s="229"/>
      <c r="G21" s="230"/>
      <c r="H21" s="253"/>
      <c r="I21" s="254"/>
      <c r="J21" s="254"/>
      <c r="K21" s="254"/>
      <c r="L21" s="254"/>
      <c r="M21" s="254"/>
      <c r="N21" s="254"/>
      <c r="O21" s="254"/>
      <c r="P21" s="254"/>
      <c r="Q21" s="255"/>
      <c r="R21" s="64"/>
    </row>
    <row r="22" spans="1:18" x14ac:dyDescent="0.15">
      <c r="A22" s="64"/>
      <c r="B22" s="228"/>
      <c r="C22" s="229"/>
      <c r="D22" s="229"/>
      <c r="E22" s="229"/>
      <c r="F22" s="229"/>
      <c r="G22" s="230"/>
      <c r="H22" s="253"/>
      <c r="I22" s="254"/>
      <c r="J22" s="254"/>
      <c r="K22" s="254"/>
      <c r="L22" s="254"/>
      <c r="M22" s="254"/>
      <c r="N22" s="254"/>
      <c r="O22" s="254"/>
      <c r="P22" s="254"/>
      <c r="Q22" s="255"/>
      <c r="R22" s="64"/>
    </row>
    <row r="23" spans="1:18" x14ac:dyDescent="0.15">
      <c r="A23" s="64"/>
      <c r="B23" s="228"/>
      <c r="C23" s="229"/>
      <c r="D23" s="229"/>
      <c r="E23" s="229"/>
      <c r="F23" s="229"/>
      <c r="G23" s="230"/>
      <c r="H23" s="253"/>
      <c r="I23" s="254"/>
      <c r="J23" s="254"/>
      <c r="K23" s="254"/>
      <c r="L23" s="254"/>
      <c r="M23" s="254"/>
      <c r="N23" s="254"/>
      <c r="O23" s="254"/>
      <c r="P23" s="254"/>
      <c r="Q23" s="255"/>
      <c r="R23" s="64"/>
    </row>
    <row r="24" spans="1:18" x14ac:dyDescent="0.15">
      <c r="A24" s="64"/>
      <c r="B24" s="228"/>
      <c r="C24" s="229"/>
      <c r="D24" s="229"/>
      <c r="E24" s="229"/>
      <c r="F24" s="229"/>
      <c r="G24" s="230"/>
      <c r="H24" s="253"/>
      <c r="I24" s="254"/>
      <c r="J24" s="254"/>
      <c r="K24" s="254"/>
      <c r="L24" s="254"/>
      <c r="M24" s="254"/>
      <c r="N24" s="254"/>
      <c r="O24" s="254"/>
      <c r="P24" s="254"/>
      <c r="Q24" s="255"/>
      <c r="R24" s="64"/>
    </row>
    <row r="25" spans="1:18" x14ac:dyDescent="0.15">
      <c r="A25" s="64"/>
      <c r="B25" s="228"/>
      <c r="C25" s="229"/>
      <c r="D25" s="229"/>
      <c r="E25" s="229"/>
      <c r="F25" s="229"/>
      <c r="G25" s="230"/>
      <c r="H25" s="253"/>
      <c r="I25" s="254"/>
      <c r="J25" s="254"/>
      <c r="K25" s="254"/>
      <c r="L25" s="254"/>
      <c r="M25" s="254"/>
      <c r="N25" s="254"/>
      <c r="O25" s="254"/>
      <c r="P25" s="254"/>
      <c r="Q25" s="255"/>
      <c r="R25" s="64"/>
    </row>
    <row r="26" spans="1:18" x14ac:dyDescent="0.15">
      <c r="A26" s="64"/>
      <c r="B26" s="228"/>
      <c r="C26" s="229"/>
      <c r="D26" s="229"/>
      <c r="E26" s="229"/>
      <c r="F26" s="229"/>
      <c r="G26" s="230"/>
      <c r="H26" s="253"/>
      <c r="I26" s="254"/>
      <c r="J26" s="254"/>
      <c r="K26" s="254"/>
      <c r="L26" s="254"/>
      <c r="M26" s="254"/>
      <c r="N26" s="254"/>
      <c r="O26" s="254"/>
      <c r="P26" s="254"/>
      <c r="Q26" s="255"/>
      <c r="R26" s="64"/>
    </row>
    <row r="27" spans="1:18" x14ac:dyDescent="0.15">
      <c r="A27" s="64"/>
      <c r="B27" s="228"/>
      <c r="C27" s="229"/>
      <c r="D27" s="229"/>
      <c r="E27" s="229"/>
      <c r="F27" s="229"/>
      <c r="G27" s="230"/>
      <c r="H27" s="253"/>
      <c r="I27" s="254"/>
      <c r="J27" s="254"/>
      <c r="K27" s="254"/>
      <c r="L27" s="254"/>
      <c r="M27" s="254"/>
      <c r="N27" s="254"/>
      <c r="O27" s="254"/>
      <c r="P27" s="254"/>
      <c r="Q27" s="255"/>
      <c r="R27" s="64"/>
    </row>
    <row r="28" spans="1:18" x14ac:dyDescent="0.15">
      <c r="A28" s="64"/>
      <c r="B28" s="228"/>
      <c r="C28" s="229"/>
      <c r="D28" s="229"/>
      <c r="E28" s="229"/>
      <c r="F28" s="229"/>
      <c r="G28" s="230"/>
      <c r="H28" s="253"/>
      <c r="I28" s="254"/>
      <c r="J28" s="254"/>
      <c r="K28" s="254"/>
      <c r="L28" s="254"/>
      <c r="M28" s="254"/>
      <c r="N28" s="254"/>
      <c r="O28" s="254"/>
      <c r="P28" s="254"/>
      <c r="Q28" s="255"/>
      <c r="R28" s="64"/>
    </row>
    <row r="29" spans="1:18" x14ac:dyDescent="0.15">
      <c r="A29" s="64"/>
      <c r="B29" s="231"/>
      <c r="C29" s="232"/>
      <c r="D29" s="232"/>
      <c r="E29" s="232"/>
      <c r="F29" s="232"/>
      <c r="G29" s="233"/>
      <c r="H29" s="256"/>
      <c r="I29" s="257"/>
      <c r="J29" s="257"/>
      <c r="K29" s="257"/>
      <c r="L29" s="257"/>
      <c r="M29" s="257"/>
      <c r="N29" s="257"/>
      <c r="O29" s="257"/>
      <c r="P29" s="257"/>
      <c r="Q29" s="258"/>
      <c r="R29" s="64"/>
    </row>
    <row r="30" spans="1:18" ht="30.75" customHeight="1" x14ac:dyDescent="0.15">
      <c r="B30" s="249" t="s">
        <v>7</v>
      </c>
      <c r="C30" s="250"/>
      <c r="D30" s="250"/>
      <c r="E30" s="250"/>
      <c r="F30" s="250"/>
      <c r="G30" s="251"/>
      <c r="H30" s="249" t="s">
        <v>117</v>
      </c>
      <c r="I30" s="252"/>
      <c r="J30" s="252"/>
      <c r="K30" s="252"/>
      <c r="L30" s="252"/>
      <c r="M30" s="252"/>
      <c r="N30" s="252"/>
      <c r="O30" s="252"/>
      <c r="P30" s="252"/>
      <c r="Q30" s="245"/>
    </row>
  </sheetData>
  <mergeCells count="25">
    <mergeCell ref="B30:G30"/>
    <mergeCell ref="H30:Q30"/>
    <mergeCell ref="K4:L4"/>
    <mergeCell ref="K5:L5"/>
    <mergeCell ref="H15:Q29"/>
    <mergeCell ref="B10:G11"/>
    <mergeCell ref="H10:Q11"/>
    <mergeCell ref="B12:E13"/>
    <mergeCell ref="F12:G12"/>
    <mergeCell ref="H12:Q12"/>
    <mergeCell ref="F13:G13"/>
    <mergeCell ref="H13:Q13"/>
    <mergeCell ref="B7:E9"/>
    <mergeCell ref="B6:M6"/>
    <mergeCell ref="F8:G8"/>
    <mergeCell ref="H8:Q8"/>
    <mergeCell ref="F9:G9"/>
    <mergeCell ref="H9:Q9"/>
    <mergeCell ref="B14:G29"/>
    <mergeCell ref="H14:Q14"/>
    <mergeCell ref="B2:Q2"/>
    <mergeCell ref="M4:Q4"/>
    <mergeCell ref="M5:Q5"/>
    <mergeCell ref="F7:G7"/>
    <mergeCell ref="H7:Q7"/>
  </mergeCells>
  <phoneticPr fontId="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78"/>
  <sheetViews>
    <sheetView tabSelected="1" topLeftCell="K73" zoomScale="80" zoomScaleNormal="80" zoomScaleSheetLayoutView="80" workbookViewId="0">
      <selection activeCell="Z74" sqref="K74:AL74"/>
    </sheetView>
  </sheetViews>
  <sheetFormatPr defaultRowHeight="13.5" x14ac:dyDescent="0.15"/>
  <cols>
    <col min="1" max="1" width="7.25" style="6" customWidth="1"/>
    <col min="2" max="4" width="3.625" style="6" customWidth="1"/>
    <col min="5" max="10" width="4.375" style="6" customWidth="1"/>
    <col min="11" max="11" width="10.75" style="192" customWidth="1"/>
    <col min="12" max="12" width="1.25" style="13" hidden="1" customWidth="1"/>
    <col min="13" max="13" width="10.875" style="13" hidden="1" customWidth="1"/>
    <col min="14" max="16" width="9" style="13" hidden="1" customWidth="1"/>
    <col min="17" max="17" width="11.875" style="13" hidden="1" customWidth="1"/>
    <col min="18" max="18" width="9" style="13" hidden="1" customWidth="1"/>
    <col min="19" max="21" width="5.5" style="13" hidden="1" customWidth="1"/>
    <col min="22" max="23" width="15.25" style="13" hidden="1" customWidth="1"/>
    <col min="24" max="25" width="20.625" style="13" customWidth="1"/>
    <col min="26" max="26" width="10.75" style="13" customWidth="1"/>
    <col min="27" max="34" width="9" style="13" hidden="1" customWidth="1"/>
    <col min="35" max="35" width="8" style="13" hidden="1" customWidth="1"/>
    <col min="36" max="36" width="5.625" style="13" hidden="1" customWidth="1"/>
    <col min="37" max="38" width="20.625" style="13" customWidth="1"/>
    <col min="39" max="43" width="6.75" style="13" customWidth="1"/>
    <col min="44" max="16384" width="9" style="13"/>
  </cols>
  <sheetData>
    <row r="1" spans="1:51" ht="22.5" customHeight="1" x14ac:dyDescent="0.15">
      <c r="B1" s="103" t="s">
        <v>105</v>
      </c>
      <c r="C1" s="103"/>
      <c r="D1" s="103"/>
      <c r="E1" s="103"/>
      <c r="F1" s="103"/>
      <c r="G1" s="103"/>
      <c r="H1" s="103"/>
      <c r="I1" s="103"/>
      <c r="J1" s="103"/>
      <c r="K1" s="190"/>
      <c r="AM1" s="106" t="s">
        <v>44</v>
      </c>
    </row>
    <row r="2" spans="1:51" ht="20.25" customHeight="1" x14ac:dyDescent="0.15">
      <c r="B2" s="103"/>
      <c r="C2" s="103"/>
      <c r="D2" s="103"/>
      <c r="E2" s="103"/>
      <c r="F2" s="103"/>
      <c r="G2" s="103"/>
      <c r="H2" s="103"/>
      <c r="I2" s="103"/>
      <c r="J2" s="103"/>
      <c r="K2" s="190"/>
      <c r="L2" s="103"/>
      <c r="M2" s="103"/>
      <c r="N2" s="103"/>
      <c r="O2" s="103"/>
      <c r="P2" s="103"/>
      <c r="Q2" s="103"/>
      <c r="R2" s="103"/>
      <c r="S2" s="103"/>
      <c r="T2" s="103"/>
      <c r="U2" s="103"/>
      <c r="V2" s="103"/>
      <c r="W2" s="103"/>
      <c r="X2" s="103"/>
      <c r="Y2" s="103"/>
      <c r="Z2" s="103"/>
      <c r="AN2" s="104" t="s">
        <v>45</v>
      </c>
      <c r="AO2" s="269" t="s">
        <v>51</v>
      </c>
      <c r="AP2" s="269"/>
    </row>
    <row r="3" spans="1:51" ht="20.25" customHeight="1" x14ac:dyDescent="0.15">
      <c r="B3" s="103"/>
      <c r="C3" s="103"/>
      <c r="D3" s="103"/>
      <c r="E3" s="103"/>
      <c r="F3" s="103"/>
      <c r="G3" s="103"/>
      <c r="H3" s="103"/>
      <c r="I3" s="103"/>
      <c r="J3" s="103"/>
      <c r="K3" s="190"/>
      <c r="L3" s="103"/>
      <c r="M3" s="103"/>
      <c r="N3" s="103"/>
      <c r="O3" s="103"/>
      <c r="P3" s="103"/>
      <c r="Q3" s="103"/>
      <c r="R3" s="103"/>
      <c r="S3" s="103"/>
      <c r="T3" s="103"/>
      <c r="U3" s="103"/>
      <c r="V3" s="103"/>
      <c r="W3" s="103"/>
      <c r="X3" s="103"/>
      <c r="Y3" s="103"/>
      <c r="Z3" s="103"/>
      <c r="AN3" s="104" t="s">
        <v>46</v>
      </c>
      <c r="AO3" s="269" t="s">
        <v>52</v>
      </c>
      <c r="AP3" s="269"/>
    </row>
    <row r="4" spans="1:51" ht="20.25" customHeight="1" x14ac:dyDescent="0.15">
      <c r="B4" s="423" t="s">
        <v>36</v>
      </c>
      <c r="C4" s="424"/>
      <c r="D4" s="425"/>
      <c r="E4" s="429" t="s">
        <v>153</v>
      </c>
      <c r="F4" s="430"/>
      <c r="G4" s="430"/>
      <c r="H4" s="430"/>
      <c r="I4" s="430"/>
      <c r="J4" s="431"/>
      <c r="K4" s="435" t="s">
        <v>37</v>
      </c>
      <c r="L4" s="194"/>
      <c r="M4" s="194"/>
      <c r="N4" s="194"/>
      <c r="O4" s="194"/>
      <c r="P4" s="194"/>
      <c r="Q4" s="194"/>
      <c r="R4" s="194"/>
      <c r="S4" s="194"/>
      <c r="T4" s="194"/>
      <c r="U4" s="194"/>
      <c r="V4" s="194"/>
      <c r="W4" s="194"/>
      <c r="X4" s="423" t="s">
        <v>154</v>
      </c>
      <c r="Y4" s="425"/>
      <c r="Z4" s="437" t="s">
        <v>38</v>
      </c>
      <c r="AA4" s="1"/>
      <c r="AB4" s="1"/>
      <c r="AC4" s="1"/>
      <c r="AD4" s="1"/>
      <c r="AE4" s="1"/>
      <c r="AF4" s="1"/>
      <c r="AG4" s="1"/>
      <c r="AH4" s="1"/>
      <c r="AI4" s="1"/>
      <c r="AJ4" s="1"/>
      <c r="AK4" s="438" t="s">
        <v>155</v>
      </c>
      <c r="AL4" s="439"/>
      <c r="AN4" s="104" t="s">
        <v>47</v>
      </c>
      <c r="AO4" s="269" t="s">
        <v>49</v>
      </c>
      <c r="AP4" s="269"/>
    </row>
    <row r="5" spans="1:51" ht="20.25" customHeight="1" thickBot="1" x14ac:dyDescent="0.2">
      <c r="B5" s="426"/>
      <c r="C5" s="427"/>
      <c r="D5" s="428"/>
      <c r="E5" s="432"/>
      <c r="F5" s="433"/>
      <c r="G5" s="433"/>
      <c r="H5" s="433"/>
      <c r="I5" s="433"/>
      <c r="J5" s="434"/>
      <c r="K5" s="436"/>
      <c r="L5" s="195"/>
      <c r="M5" s="195"/>
      <c r="N5" s="195"/>
      <c r="O5" s="195"/>
      <c r="P5" s="195"/>
      <c r="Q5" s="195"/>
      <c r="R5" s="195"/>
      <c r="S5" s="195"/>
      <c r="T5" s="195"/>
      <c r="U5" s="195"/>
      <c r="V5" s="195"/>
      <c r="W5" s="195"/>
      <c r="X5" s="426"/>
      <c r="Y5" s="428"/>
      <c r="Z5" s="435"/>
      <c r="AA5" s="1"/>
      <c r="AB5" s="1"/>
      <c r="AC5" s="1"/>
      <c r="AD5" s="1"/>
      <c r="AE5" s="1"/>
      <c r="AF5" s="1"/>
      <c r="AG5" s="1"/>
      <c r="AH5" s="1"/>
      <c r="AI5" s="1"/>
      <c r="AJ5" s="1"/>
      <c r="AK5" s="440"/>
      <c r="AL5" s="441"/>
      <c r="AN5" s="107" t="s">
        <v>48</v>
      </c>
      <c r="AO5" s="473" t="s">
        <v>50</v>
      </c>
      <c r="AP5" s="473"/>
    </row>
    <row r="6" spans="1:51" s="4" customFormat="1" ht="30.75" customHeight="1" thickBot="1" x14ac:dyDescent="0.2">
      <c r="A6" s="20"/>
      <c r="B6" s="450" t="s">
        <v>43</v>
      </c>
      <c r="C6" s="451"/>
      <c r="D6" s="451"/>
      <c r="E6" s="451"/>
      <c r="F6" s="451"/>
      <c r="G6" s="451"/>
      <c r="H6" s="451"/>
      <c r="I6" s="451"/>
      <c r="J6" s="452"/>
      <c r="K6" s="462" t="s">
        <v>54</v>
      </c>
      <c r="L6" s="463"/>
      <c r="M6" s="463"/>
      <c r="N6" s="463"/>
      <c r="O6" s="463"/>
      <c r="P6" s="463"/>
      <c r="Q6" s="463"/>
      <c r="R6" s="463"/>
      <c r="S6" s="463"/>
      <c r="T6" s="463"/>
      <c r="U6" s="463"/>
      <c r="V6" s="463"/>
      <c r="W6" s="463"/>
      <c r="X6" s="463"/>
      <c r="Y6" s="464"/>
      <c r="Z6" s="462" t="s">
        <v>53</v>
      </c>
      <c r="AA6" s="463"/>
      <c r="AB6" s="463"/>
      <c r="AC6" s="463"/>
      <c r="AD6" s="463"/>
      <c r="AE6" s="463"/>
      <c r="AF6" s="463"/>
      <c r="AG6" s="463"/>
      <c r="AH6" s="463"/>
      <c r="AI6" s="463"/>
      <c r="AJ6" s="463"/>
      <c r="AK6" s="463"/>
      <c r="AL6" s="464"/>
      <c r="AM6" s="477" t="s">
        <v>58</v>
      </c>
      <c r="AN6" s="478"/>
      <c r="AO6" s="478"/>
      <c r="AP6" s="478"/>
      <c r="AQ6" s="479"/>
    </row>
    <row r="7" spans="1:51" s="140" customFormat="1" ht="30.75" customHeight="1" thickTop="1" thickBot="1" x14ac:dyDescent="0.2">
      <c r="A7" s="132"/>
      <c r="B7" s="377" t="s">
        <v>78</v>
      </c>
      <c r="C7" s="378"/>
      <c r="D7" s="378"/>
      <c r="E7" s="378"/>
      <c r="F7" s="378"/>
      <c r="G7" s="378"/>
      <c r="H7" s="378"/>
      <c r="I7" s="378"/>
      <c r="J7" s="379"/>
      <c r="K7" s="203" t="s">
        <v>56</v>
      </c>
      <c r="L7" s="204"/>
      <c r="M7" s="204"/>
      <c r="N7" s="204"/>
      <c r="O7" s="204"/>
      <c r="P7" s="204"/>
      <c r="Q7" s="204"/>
      <c r="R7" s="204"/>
      <c r="S7" s="204"/>
      <c r="T7" s="204"/>
      <c r="U7" s="204"/>
      <c r="V7" s="204"/>
      <c r="W7" s="204"/>
      <c r="X7" s="482" t="s">
        <v>79</v>
      </c>
      <c r="Y7" s="476"/>
      <c r="Z7" s="205" t="s">
        <v>56</v>
      </c>
      <c r="AA7" s="206"/>
      <c r="AB7" s="206"/>
      <c r="AC7" s="206"/>
      <c r="AD7" s="206"/>
      <c r="AE7" s="206"/>
      <c r="AF7" s="206"/>
      <c r="AG7" s="206"/>
      <c r="AH7" s="206"/>
      <c r="AI7" s="206"/>
      <c r="AJ7" s="206"/>
      <c r="AK7" s="525" t="s">
        <v>79</v>
      </c>
      <c r="AL7" s="526"/>
      <c r="AM7" s="480"/>
      <c r="AN7" s="358"/>
      <c r="AO7" s="358"/>
      <c r="AP7" s="358"/>
      <c r="AQ7" s="481"/>
    </row>
    <row r="8" spans="1:51" s="140" customFormat="1" ht="30.75" hidden="1" customHeight="1" thickTop="1" thickBot="1" x14ac:dyDescent="0.2">
      <c r="A8" s="132"/>
      <c r="B8" s="199"/>
      <c r="C8" s="200"/>
      <c r="D8" s="200"/>
      <c r="E8" s="200"/>
      <c r="F8" s="200"/>
      <c r="G8" s="200"/>
      <c r="H8" s="200"/>
      <c r="I8" s="200"/>
      <c r="J8" s="201"/>
      <c r="K8" s="202"/>
      <c r="L8" s="134"/>
      <c r="M8" s="134"/>
      <c r="N8" s="134"/>
      <c r="O8" s="134"/>
      <c r="P8" s="135"/>
      <c r="Q8" s="105" t="s">
        <v>20</v>
      </c>
      <c r="R8" s="465" t="s">
        <v>21</v>
      </c>
      <c r="S8" s="465"/>
      <c r="T8" s="465"/>
      <c r="U8" s="466"/>
      <c r="V8" s="137"/>
      <c r="W8" s="137"/>
      <c r="X8" s="137"/>
      <c r="Y8" s="137"/>
      <c r="Z8" s="128"/>
      <c r="AA8" s="134"/>
      <c r="AB8" s="134"/>
      <c r="AC8" s="134"/>
      <c r="AD8" s="134"/>
      <c r="AE8" s="135"/>
      <c r="AF8" s="135"/>
      <c r="AG8" s="136"/>
      <c r="AH8" s="137"/>
      <c r="AI8" s="137"/>
      <c r="AJ8" s="137"/>
      <c r="AK8" s="137"/>
      <c r="AL8" s="137"/>
      <c r="AM8" s="133"/>
      <c r="AN8" s="138"/>
      <c r="AO8" s="138"/>
      <c r="AP8" s="138"/>
      <c r="AQ8" s="139"/>
    </row>
    <row r="9" spans="1:51" ht="25.5" hidden="1" customHeight="1" thickTop="1" thickBot="1" x14ac:dyDescent="0.2">
      <c r="B9" s="377" t="s">
        <v>10</v>
      </c>
      <c r="C9" s="378"/>
      <c r="D9" s="378"/>
      <c r="E9" s="378"/>
      <c r="F9" s="378"/>
      <c r="G9" s="378"/>
      <c r="H9" s="378"/>
      <c r="I9" s="378"/>
      <c r="J9" s="379"/>
      <c r="K9" s="179" t="s">
        <v>28</v>
      </c>
      <c r="L9" s="95"/>
      <c r="M9" s="95"/>
      <c r="N9" s="95"/>
      <c r="O9" s="95"/>
      <c r="P9" s="96" t="s">
        <v>15</v>
      </c>
      <c r="Q9" s="97">
        <v>3</v>
      </c>
      <c r="R9" s="98">
        <v>2.5</v>
      </c>
      <c r="S9" s="95" t="s">
        <v>19</v>
      </c>
      <c r="T9" s="95"/>
      <c r="U9" s="95"/>
      <c r="V9" s="95"/>
      <c r="W9" s="95"/>
      <c r="X9" s="95"/>
      <c r="Y9" s="95"/>
      <c r="Z9" s="116" t="s">
        <v>28</v>
      </c>
      <c r="AA9" s="99"/>
      <c r="AB9" s="99"/>
      <c r="AC9" s="99"/>
      <c r="AD9" s="99"/>
      <c r="AE9" s="100" t="s">
        <v>15</v>
      </c>
      <c r="AF9" s="101">
        <v>3</v>
      </c>
      <c r="AG9" s="102">
        <v>2.5</v>
      </c>
      <c r="AH9" s="99" t="s">
        <v>19</v>
      </c>
      <c r="AI9" s="99"/>
      <c r="AJ9" s="99"/>
      <c r="AK9" s="99"/>
      <c r="AL9" s="99"/>
      <c r="AM9" s="474" t="s">
        <v>28</v>
      </c>
      <c r="AN9" s="475"/>
      <c r="AO9" s="475"/>
      <c r="AP9" s="475"/>
      <c r="AQ9" s="476"/>
    </row>
    <row r="10" spans="1:51" s="1" customFormat="1" ht="40.5" customHeight="1" thickBot="1" x14ac:dyDescent="0.2">
      <c r="A10" s="21"/>
      <c r="B10" s="380" t="s">
        <v>60</v>
      </c>
      <c r="C10" s="381"/>
      <c r="D10" s="381"/>
      <c r="E10" s="381"/>
      <c r="F10" s="381"/>
      <c r="G10" s="381"/>
      <c r="H10" s="381"/>
      <c r="I10" s="381"/>
      <c r="J10" s="382"/>
      <c r="K10" s="117" t="str">
        <f>IF(M10="評価なし","評価なし",IF(M10&gt;=2.5,"A",IF(M10&gt;=1.5,"B", IF(M10&gt;=0.5,"C",IF(M10&lt;0.5,"D","評価なし")))))</f>
        <v>A</v>
      </c>
      <c r="L10" s="69"/>
      <c r="M10" s="70">
        <f>IF(AND(M12="評価なし",M14="評価なし",M16="評価なし",M21="評価なし",M22="評価なし",M27="評価なし",M28="評価なし",M29="評価なし",M30="評価なし"),"評価なし",(N12+N14+N16+N21+N22+N27+N28+N29+N30)/(9-N10))</f>
        <v>3</v>
      </c>
      <c r="N10" s="71">
        <f>COUNTIF(M12:M17,"評価なし")+COUNTIF(M21:M22,"評価なし")+COUNTIF(M27:M30,"評価なし")</f>
        <v>0</v>
      </c>
      <c r="O10" s="69"/>
      <c r="P10" s="72" t="s">
        <v>16</v>
      </c>
      <c r="Q10" s="73">
        <v>2</v>
      </c>
      <c r="R10" s="74">
        <v>1.5</v>
      </c>
      <c r="S10" s="69" t="s">
        <v>19</v>
      </c>
      <c r="T10" s="69">
        <v>2.5</v>
      </c>
      <c r="U10" s="69" t="s">
        <v>26</v>
      </c>
      <c r="V10" s="69"/>
      <c r="W10" s="69"/>
      <c r="X10" s="483"/>
      <c r="Y10" s="484"/>
      <c r="Z10" s="117" t="str">
        <f>IF(AB10="評価なし","評価なし",IF(AB10&gt;=2.5,"A",IF(AB10&gt;=1.5,"B", IF(AB10&gt;=0.5,"C",IF(AB10&lt;0.5,"D","評価なし")))))</f>
        <v>A</v>
      </c>
      <c r="AA10" s="2"/>
      <c r="AB10" s="67">
        <f>IF(AND(AB12="評価なし",AB14="評価なし",AB16="評価なし",AB21="評価なし",AB22="評価なし",AB27="評価なし",AB28="評価なし",AB29="評価なし",AB30="評価なし"),"評価なし",(AC12+AC14+AC16+AC21+AC22+AC27+AC28+AC29+AC30)/(9-AC10))</f>
        <v>3</v>
      </c>
      <c r="AC10" s="42">
        <f>COUNTIF(AB12:AB17,"評価なし")+COUNTIF(AB21:AB22,"評価なし")+COUNTIF(AB27:AB30,"評価なし")</f>
        <v>0</v>
      </c>
      <c r="AD10" s="2"/>
      <c r="AE10" s="19" t="s">
        <v>16</v>
      </c>
      <c r="AF10" s="25">
        <v>2</v>
      </c>
      <c r="AG10" s="26">
        <v>1.5</v>
      </c>
      <c r="AH10" s="27" t="s">
        <v>19</v>
      </c>
      <c r="AI10" s="27">
        <v>2.5</v>
      </c>
      <c r="AJ10" s="27" t="s">
        <v>26</v>
      </c>
      <c r="AK10" s="483"/>
      <c r="AL10" s="505"/>
      <c r="AM10" s="380" t="s">
        <v>57</v>
      </c>
      <c r="AN10" s="381"/>
      <c r="AO10" s="381"/>
      <c r="AP10" s="381"/>
      <c r="AQ10" s="382"/>
      <c r="AR10" s="88"/>
      <c r="AS10" s="88"/>
      <c r="AT10" s="88"/>
      <c r="AU10" s="88"/>
      <c r="AV10" s="88"/>
      <c r="AW10" s="88"/>
      <c r="AX10" s="88"/>
      <c r="AY10" s="88"/>
    </row>
    <row r="11" spans="1:51" ht="42" customHeight="1" x14ac:dyDescent="0.15">
      <c r="B11" s="383" t="s">
        <v>29</v>
      </c>
      <c r="C11" s="384"/>
      <c r="D11" s="384"/>
      <c r="E11" s="384"/>
      <c r="F11" s="384"/>
      <c r="G11" s="384"/>
      <c r="H11" s="384"/>
      <c r="I11" s="384"/>
      <c r="J11" s="385"/>
      <c r="K11" s="127" t="str">
        <f>IF(M11="評価なし","評価なし",IF(M11&gt;=2.5,"A",IF(M11&gt;=1.5,"B", IF(M11&gt;=0.5,"C",IF(M11&lt;0.5,"D","評価なし")))))</f>
        <v>A</v>
      </c>
      <c r="L11" s="17"/>
      <c r="M11" s="68">
        <f>IF(AND(M12="評価なし",M14="評価なし",M16="評価なし"),"評価なし",(N12+N14+N16)/(3-N11))</f>
        <v>3</v>
      </c>
      <c r="N11" s="17">
        <f>COUNTIF(M12:M17,"評価なし")</f>
        <v>0</v>
      </c>
      <c r="O11" s="17"/>
      <c r="P11" s="28" t="s">
        <v>17</v>
      </c>
      <c r="Q11" s="29">
        <v>1</v>
      </c>
      <c r="R11" s="30">
        <v>0.5</v>
      </c>
      <c r="S11" s="31" t="s">
        <v>19</v>
      </c>
      <c r="T11" s="31">
        <v>1.5</v>
      </c>
      <c r="U11" s="31" t="s">
        <v>26</v>
      </c>
      <c r="V11" s="31"/>
      <c r="W11" s="31"/>
      <c r="X11" s="485"/>
      <c r="Y11" s="486"/>
      <c r="Z11" s="129" t="str">
        <f>IF(AB11="評価なし","評価なし",IF(AB11&gt;=2.5,"A",IF(AB11&gt;=1.5,"B", IF(AB11&gt;=0.5,"C",IF(AB11&lt;0.5,"D","評価なし")))))</f>
        <v>A</v>
      </c>
      <c r="AA11" s="17"/>
      <c r="AB11" s="14">
        <f>IF(AND(AB12="評価なし",AB14="評価なし",AB16="評価なし"),"評価なし",(AC12+AC14+AC16)/(3-AC11))</f>
        <v>3</v>
      </c>
      <c r="AC11" s="17">
        <f>COUNTIF(AB12:AB17,"評価なし")</f>
        <v>0</v>
      </c>
      <c r="AD11" s="17"/>
      <c r="AE11" s="10" t="s">
        <v>17</v>
      </c>
      <c r="AF11" s="11">
        <v>1</v>
      </c>
      <c r="AG11" s="8">
        <v>0.5</v>
      </c>
      <c r="AH11" s="9" t="s">
        <v>19</v>
      </c>
      <c r="AI11" s="9">
        <v>1.5</v>
      </c>
      <c r="AJ11" s="9" t="s">
        <v>26</v>
      </c>
      <c r="AK11" s="318"/>
      <c r="AL11" s="319"/>
      <c r="AM11" s="383" t="s">
        <v>29</v>
      </c>
      <c r="AN11" s="384"/>
      <c r="AO11" s="384"/>
      <c r="AP11" s="384"/>
      <c r="AQ11" s="385"/>
      <c r="AR11" s="66"/>
      <c r="AS11" s="66"/>
      <c r="AT11" s="66"/>
      <c r="AU11" s="66"/>
      <c r="AV11" s="66"/>
      <c r="AW11" s="66"/>
      <c r="AX11" s="66"/>
      <c r="AY11" s="66"/>
    </row>
    <row r="12" spans="1:51" ht="52.5" customHeight="1" x14ac:dyDescent="0.15">
      <c r="B12" s="386" t="s">
        <v>94</v>
      </c>
      <c r="C12" s="387"/>
      <c r="D12" s="387"/>
      <c r="E12" s="387"/>
      <c r="F12" s="387"/>
      <c r="G12" s="387"/>
      <c r="H12" s="387"/>
      <c r="I12" s="387"/>
      <c r="J12" s="388"/>
      <c r="K12" s="472" t="s">
        <v>119</v>
      </c>
      <c r="L12" s="43"/>
      <c r="M12" s="467" t="str">
        <f>IF(K12="A","3",IF(K12="B","2", IF(K12="C","1",IF(K12="D","0","評価なし"))))</f>
        <v>3</v>
      </c>
      <c r="N12" s="77" t="str">
        <f>IF(M12="評価なし",0,M12)</f>
        <v>3</v>
      </c>
      <c r="O12" s="43"/>
      <c r="P12" s="115" t="s">
        <v>18</v>
      </c>
      <c r="Q12" s="79">
        <v>0</v>
      </c>
      <c r="R12" s="80">
        <v>0.5</v>
      </c>
      <c r="S12" s="81" t="s">
        <v>26</v>
      </c>
      <c r="T12" s="81"/>
      <c r="U12" s="81"/>
      <c r="V12" s="81"/>
      <c r="W12" s="81"/>
      <c r="X12" s="487" t="s">
        <v>134</v>
      </c>
      <c r="Y12" s="488"/>
      <c r="Z12" s="472" t="s">
        <v>119</v>
      </c>
      <c r="AA12" s="124"/>
      <c r="AB12" s="516" t="str">
        <f>IF(Z12="A","3",IF(Z12="B","2", IF(Z12="C","1",IF(Z12="D","0","評価なし"))))</f>
        <v>3</v>
      </c>
      <c r="AC12" s="58" t="str">
        <f>IF(AB12="評価なし",0,AB12)</f>
        <v>3</v>
      </c>
      <c r="AD12" s="124"/>
      <c r="AE12" s="141" t="s">
        <v>104</v>
      </c>
      <c r="AF12" s="142">
        <v>0</v>
      </c>
      <c r="AG12" s="143">
        <v>0.5</v>
      </c>
      <c r="AH12" s="144" t="s">
        <v>26</v>
      </c>
      <c r="AI12" s="144"/>
      <c r="AJ12" s="144"/>
      <c r="AK12" s="506" t="s">
        <v>172</v>
      </c>
      <c r="AL12" s="507"/>
      <c r="AM12" s="615" t="s">
        <v>208</v>
      </c>
      <c r="AN12" s="616"/>
      <c r="AO12" s="616"/>
      <c r="AP12" s="616"/>
      <c r="AQ12" s="617"/>
    </row>
    <row r="13" spans="1:51" ht="52.5" customHeight="1" x14ac:dyDescent="0.15">
      <c r="B13" s="389"/>
      <c r="C13" s="390"/>
      <c r="D13" s="390"/>
      <c r="E13" s="390"/>
      <c r="F13" s="390"/>
      <c r="G13" s="390"/>
      <c r="H13" s="390"/>
      <c r="I13" s="390"/>
      <c r="J13" s="391"/>
      <c r="K13" s="470"/>
      <c r="L13" s="44"/>
      <c r="M13" s="468" t="str">
        <f>IF(K13="A","10",IF(K13="B","8", IF(K13="C","7",IF(K13="D","5","0"))))</f>
        <v>0</v>
      </c>
      <c r="N13" s="44"/>
      <c r="O13" s="44"/>
      <c r="P13" s="82" t="s">
        <v>22</v>
      </c>
      <c r="Q13" s="44"/>
      <c r="R13" s="44"/>
      <c r="S13" s="44"/>
      <c r="T13" s="44"/>
      <c r="U13" s="44"/>
      <c r="V13" s="44"/>
      <c r="W13" s="44"/>
      <c r="X13" s="489"/>
      <c r="Y13" s="490"/>
      <c r="Z13" s="470"/>
      <c r="AA13" s="60"/>
      <c r="AB13" s="517" t="str">
        <f>IF(Z13="A","10",IF(Z13="B","8", IF(Z13="C","7",IF(Z13="D","5","0"))))</f>
        <v>0</v>
      </c>
      <c r="AC13" s="60"/>
      <c r="AD13" s="60"/>
      <c r="AE13" s="145" t="s">
        <v>22</v>
      </c>
      <c r="AF13" s="60"/>
      <c r="AG13" s="60"/>
      <c r="AH13" s="60"/>
      <c r="AI13" s="60"/>
      <c r="AJ13" s="60"/>
      <c r="AK13" s="508"/>
      <c r="AL13" s="509"/>
      <c r="AM13" s="618"/>
      <c r="AN13" s="619"/>
      <c r="AO13" s="619"/>
      <c r="AP13" s="619"/>
      <c r="AQ13" s="620"/>
    </row>
    <row r="14" spans="1:51" ht="52.5" customHeight="1" x14ac:dyDescent="0.15">
      <c r="B14" s="392" t="s">
        <v>93</v>
      </c>
      <c r="C14" s="393"/>
      <c r="D14" s="393"/>
      <c r="E14" s="393"/>
      <c r="F14" s="393"/>
      <c r="G14" s="393"/>
      <c r="H14" s="393"/>
      <c r="I14" s="393"/>
      <c r="J14" s="394"/>
      <c r="K14" s="470" t="s">
        <v>119</v>
      </c>
      <c r="L14" s="44"/>
      <c r="M14" s="468" t="str">
        <f>IF(K14="A","3",IF(K14="B","2", IF(K14="C","1",IF(K14="D","0","評価なし"))))</f>
        <v>3</v>
      </c>
      <c r="N14" s="83" t="str">
        <f>IF(M14="評価なし",0,M14)</f>
        <v>3</v>
      </c>
      <c r="O14" s="44"/>
      <c r="P14" s="44" t="s">
        <v>25</v>
      </c>
      <c r="Q14" s="44"/>
      <c r="R14" s="44"/>
      <c r="S14" s="44"/>
      <c r="T14" s="44"/>
      <c r="U14" s="44"/>
      <c r="V14" s="44"/>
      <c r="W14" s="44"/>
      <c r="X14" s="491" t="s">
        <v>118</v>
      </c>
      <c r="Y14" s="492"/>
      <c r="Z14" s="470" t="s">
        <v>119</v>
      </c>
      <c r="AA14" s="60"/>
      <c r="AB14" s="517" t="str">
        <f>IF(Z14="A","3",IF(Z14="B","2", IF(Z14="C","1",IF(Z14="D","0","評価なし"))))</f>
        <v>3</v>
      </c>
      <c r="AC14" s="61" t="str">
        <f>IF(AB14="評価なし",0,AB14)</f>
        <v>3</v>
      </c>
      <c r="AD14" s="60"/>
      <c r="AE14" s="60" t="s">
        <v>103</v>
      </c>
      <c r="AF14" s="60"/>
      <c r="AG14" s="60"/>
      <c r="AH14" s="60"/>
      <c r="AI14" s="60"/>
      <c r="AJ14" s="60"/>
      <c r="AK14" s="510" t="s">
        <v>173</v>
      </c>
      <c r="AL14" s="511"/>
      <c r="AM14" s="618" t="s">
        <v>208</v>
      </c>
      <c r="AN14" s="619"/>
      <c r="AO14" s="619"/>
      <c r="AP14" s="619"/>
      <c r="AQ14" s="620"/>
    </row>
    <row r="15" spans="1:51" ht="52.5" customHeight="1" x14ac:dyDescent="0.15">
      <c r="B15" s="389"/>
      <c r="C15" s="390"/>
      <c r="D15" s="390"/>
      <c r="E15" s="390"/>
      <c r="F15" s="390"/>
      <c r="G15" s="390"/>
      <c r="H15" s="390"/>
      <c r="I15" s="390"/>
      <c r="J15" s="391"/>
      <c r="K15" s="470"/>
      <c r="L15" s="44"/>
      <c r="M15" s="468" t="str">
        <f>IF(K15="A","10",IF(K15="B","8", IF(K15="C","7",IF(K15="D","5","0"))))</f>
        <v>0</v>
      </c>
      <c r="N15" s="44"/>
      <c r="O15" s="44"/>
      <c r="P15" s="44" t="s">
        <v>23</v>
      </c>
      <c r="Q15" s="44"/>
      <c r="R15" s="44"/>
      <c r="S15" s="44"/>
      <c r="T15" s="44"/>
      <c r="U15" s="44"/>
      <c r="V15" s="44"/>
      <c r="W15" s="44"/>
      <c r="X15" s="493"/>
      <c r="Y15" s="494"/>
      <c r="Z15" s="470"/>
      <c r="AA15" s="60"/>
      <c r="AB15" s="517" t="str">
        <f>IF(Z15="A","10",IF(Z15="B","8", IF(Z15="C","7",IF(Z15="D","5","0"))))</f>
        <v>0</v>
      </c>
      <c r="AC15" s="60"/>
      <c r="AD15" s="60"/>
      <c r="AE15" s="60" t="s">
        <v>23</v>
      </c>
      <c r="AF15" s="60"/>
      <c r="AG15" s="60"/>
      <c r="AH15" s="60"/>
      <c r="AI15" s="60"/>
      <c r="AJ15" s="60"/>
      <c r="AK15" s="512"/>
      <c r="AL15" s="513"/>
      <c r="AM15" s="618"/>
      <c r="AN15" s="619"/>
      <c r="AO15" s="619"/>
      <c r="AP15" s="619"/>
      <c r="AQ15" s="620"/>
    </row>
    <row r="16" spans="1:51" ht="52.5" customHeight="1" x14ac:dyDescent="0.15">
      <c r="B16" s="392" t="s">
        <v>95</v>
      </c>
      <c r="C16" s="393"/>
      <c r="D16" s="393"/>
      <c r="E16" s="393"/>
      <c r="F16" s="393"/>
      <c r="G16" s="393"/>
      <c r="H16" s="393"/>
      <c r="I16" s="393"/>
      <c r="J16" s="394"/>
      <c r="K16" s="470" t="s">
        <v>119</v>
      </c>
      <c r="L16" s="44"/>
      <c r="M16" s="468" t="str">
        <f>IF(K16="A","3",IF(K16="B","2", IF(K16="C","1",IF(K16="D","0","評価なし"))))</f>
        <v>3</v>
      </c>
      <c r="N16" s="83" t="str">
        <f>IF(M16="評価なし",0,M16)</f>
        <v>3</v>
      </c>
      <c r="O16" s="44"/>
      <c r="P16" s="44" t="s">
        <v>24</v>
      </c>
      <c r="Q16" s="44"/>
      <c r="R16" s="44"/>
      <c r="S16" s="44"/>
      <c r="T16" s="44"/>
      <c r="U16" s="44"/>
      <c r="V16" s="44"/>
      <c r="W16" s="44"/>
      <c r="X16" s="495" t="s">
        <v>135</v>
      </c>
      <c r="Y16" s="496"/>
      <c r="Z16" s="470" t="s">
        <v>119</v>
      </c>
      <c r="AA16" s="60"/>
      <c r="AB16" s="517" t="str">
        <f>IF(Z16="A","3",IF(Z16="B","2", IF(Z16="C","1",IF(Z16="D","0","評価なし"))))</f>
        <v>3</v>
      </c>
      <c r="AC16" s="61" t="str">
        <f>IF(AB16="評価なし",0,AB16)</f>
        <v>3</v>
      </c>
      <c r="AD16" s="60"/>
      <c r="AE16" s="60" t="s">
        <v>24</v>
      </c>
      <c r="AF16" s="60"/>
      <c r="AG16" s="60"/>
      <c r="AH16" s="60"/>
      <c r="AI16" s="60"/>
      <c r="AJ16" s="60"/>
      <c r="AK16" s="510" t="s">
        <v>186</v>
      </c>
      <c r="AL16" s="511"/>
      <c r="AM16" s="618" t="s">
        <v>208</v>
      </c>
      <c r="AN16" s="619"/>
      <c r="AO16" s="619"/>
      <c r="AP16" s="619"/>
      <c r="AQ16" s="620"/>
    </row>
    <row r="17" spans="1:51" ht="52.5" customHeight="1" x14ac:dyDescent="0.15">
      <c r="B17" s="395"/>
      <c r="C17" s="396"/>
      <c r="D17" s="396"/>
      <c r="E17" s="396"/>
      <c r="F17" s="396"/>
      <c r="G17" s="396"/>
      <c r="H17" s="396"/>
      <c r="I17" s="396"/>
      <c r="J17" s="397"/>
      <c r="K17" s="471"/>
      <c r="L17" s="84"/>
      <c r="M17" s="469" t="str">
        <f>IF(K17="A","10",IF(K17="B","8", IF(K17="C","7",IF(K17="D","5","0"))))</f>
        <v>0</v>
      </c>
      <c r="N17" s="84"/>
      <c r="O17" s="84"/>
      <c r="P17" s="84" t="s">
        <v>27</v>
      </c>
      <c r="Q17" s="84"/>
      <c r="R17" s="84"/>
      <c r="S17" s="84"/>
      <c r="T17" s="84"/>
      <c r="U17" s="84"/>
      <c r="V17" s="84"/>
      <c r="W17" s="84"/>
      <c r="X17" s="497"/>
      <c r="Y17" s="498"/>
      <c r="Z17" s="471"/>
      <c r="AA17" s="146"/>
      <c r="AB17" s="518" t="str">
        <f>IF(Z17="A","10",IF(Z17="B","8", IF(Z17="C","7",IF(Z17="D","5","0"))))</f>
        <v>0</v>
      </c>
      <c r="AC17" s="146"/>
      <c r="AD17" s="146"/>
      <c r="AE17" s="146" t="s">
        <v>27</v>
      </c>
      <c r="AF17" s="146"/>
      <c r="AG17" s="146"/>
      <c r="AH17" s="146"/>
      <c r="AI17" s="146"/>
      <c r="AJ17" s="146"/>
      <c r="AK17" s="514"/>
      <c r="AL17" s="515"/>
      <c r="AM17" s="621"/>
      <c r="AN17" s="622"/>
      <c r="AO17" s="622"/>
      <c r="AP17" s="622"/>
      <c r="AQ17" s="623"/>
    </row>
    <row r="18" spans="1:51" s="6" customFormat="1" ht="61.5" customHeight="1" x14ac:dyDescent="0.15">
      <c r="B18" s="287" t="s">
        <v>64</v>
      </c>
      <c r="C18" s="288"/>
      <c r="D18" s="288"/>
      <c r="E18" s="288"/>
      <c r="F18" s="288"/>
      <c r="G18" s="288"/>
      <c r="H18" s="288"/>
      <c r="I18" s="288"/>
      <c r="J18" s="289"/>
      <c r="K18" s="527" t="s">
        <v>162</v>
      </c>
      <c r="L18" s="528"/>
      <c r="M18" s="528"/>
      <c r="N18" s="528"/>
      <c r="O18" s="528"/>
      <c r="P18" s="528"/>
      <c r="Q18" s="528"/>
      <c r="R18" s="528"/>
      <c r="S18" s="528"/>
      <c r="T18" s="528"/>
      <c r="U18" s="528"/>
      <c r="V18" s="528"/>
      <c r="W18" s="528"/>
      <c r="X18" s="528"/>
      <c r="Y18" s="529"/>
      <c r="Z18" s="334" t="s">
        <v>188</v>
      </c>
      <c r="AA18" s="335"/>
      <c r="AB18" s="335"/>
      <c r="AC18" s="335"/>
      <c r="AD18" s="335"/>
      <c r="AE18" s="335"/>
      <c r="AF18" s="335"/>
      <c r="AG18" s="335"/>
      <c r="AH18" s="335"/>
      <c r="AI18" s="335"/>
      <c r="AJ18" s="335"/>
      <c r="AK18" s="335"/>
      <c r="AL18" s="336"/>
      <c r="AM18" s="624" t="s">
        <v>208</v>
      </c>
      <c r="AN18" s="625"/>
      <c r="AO18" s="625"/>
      <c r="AP18" s="625"/>
      <c r="AQ18" s="626"/>
    </row>
    <row r="19" spans="1:51" ht="61.5" customHeight="1" thickBot="1" x14ac:dyDescent="0.2">
      <c r="B19" s="290" t="s">
        <v>55</v>
      </c>
      <c r="C19" s="291"/>
      <c r="D19" s="291"/>
      <c r="E19" s="291"/>
      <c r="F19" s="291"/>
      <c r="G19" s="291"/>
      <c r="H19" s="291"/>
      <c r="I19" s="291"/>
      <c r="J19" s="292"/>
      <c r="K19" s="366" t="s">
        <v>163</v>
      </c>
      <c r="L19" s="332"/>
      <c r="M19" s="332"/>
      <c r="N19" s="332"/>
      <c r="O19" s="332"/>
      <c r="P19" s="332"/>
      <c r="Q19" s="332"/>
      <c r="R19" s="332"/>
      <c r="S19" s="332"/>
      <c r="T19" s="332"/>
      <c r="U19" s="332"/>
      <c r="V19" s="332"/>
      <c r="W19" s="332"/>
      <c r="X19" s="332"/>
      <c r="Y19" s="333"/>
      <c r="Z19" s="522" t="s">
        <v>187</v>
      </c>
      <c r="AA19" s="523"/>
      <c r="AB19" s="523"/>
      <c r="AC19" s="523"/>
      <c r="AD19" s="523"/>
      <c r="AE19" s="523"/>
      <c r="AF19" s="523"/>
      <c r="AG19" s="523"/>
      <c r="AH19" s="523"/>
      <c r="AI19" s="523"/>
      <c r="AJ19" s="523"/>
      <c r="AK19" s="523"/>
      <c r="AL19" s="524"/>
      <c r="AM19" s="627" t="s">
        <v>208</v>
      </c>
      <c r="AN19" s="628"/>
      <c r="AO19" s="628"/>
      <c r="AP19" s="628"/>
      <c r="AQ19" s="629"/>
    </row>
    <row r="20" spans="1:51" s="15" customFormat="1" ht="42" customHeight="1" x14ac:dyDescent="0.15">
      <c r="A20" s="21"/>
      <c r="B20" s="398" t="s">
        <v>30</v>
      </c>
      <c r="C20" s="399"/>
      <c r="D20" s="399"/>
      <c r="E20" s="399"/>
      <c r="F20" s="399"/>
      <c r="G20" s="399"/>
      <c r="H20" s="399"/>
      <c r="I20" s="399"/>
      <c r="J20" s="400"/>
      <c r="K20" s="112" t="str">
        <f>IF(M20="評価なし","評価なし",IF(M20&gt;=2.5,"A",IF(M20&gt;=1.5,"B", IF(M20&gt;=0.5,"C",IF(M20&lt;0.5,"D","評価なし")))))</f>
        <v>A</v>
      </c>
      <c r="L20" s="42"/>
      <c r="M20" s="32">
        <f>IF(AND(M21="評価なし",M22="評価なし"),"評価なし",(N21+N22)/(2-N20))</f>
        <v>3</v>
      </c>
      <c r="N20" s="42">
        <f>COUNTIF(M21:M22,"評価なし")</f>
        <v>0</v>
      </c>
      <c r="O20" s="42"/>
      <c r="P20" s="42"/>
      <c r="Q20" s="42"/>
      <c r="R20" s="42"/>
      <c r="S20" s="42"/>
      <c r="T20" s="42"/>
      <c r="U20" s="42"/>
      <c r="V20" s="42"/>
      <c r="W20" s="42"/>
      <c r="X20" s="352"/>
      <c r="Y20" s="551"/>
      <c r="Z20" s="112" t="str">
        <f>IF(AB20="評価なし","評価なし",IF(AB20&gt;=2.5,"A",IF(AB20&gt;=1.5,"B", IF(AB20&gt;=0.5,"C",IF(AB20&lt;0.5,"D","評価なし")))))</f>
        <v>A</v>
      </c>
      <c r="AA20" s="42"/>
      <c r="AB20" s="32">
        <f>IF(AND(AB21="評価なし",AB22="評価なし"),"評価なし",(AC21+AC22)/(2-AC20))</f>
        <v>3</v>
      </c>
      <c r="AC20" s="42">
        <f>COUNTIF(AB21:AB22,"評価なし")</f>
        <v>0</v>
      </c>
      <c r="AD20" s="42"/>
      <c r="AE20" s="42"/>
      <c r="AF20" s="42"/>
      <c r="AG20" s="42"/>
      <c r="AH20" s="42"/>
      <c r="AI20" s="42"/>
      <c r="AJ20" s="42"/>
      <c r="AK20" s="552"/>
      <c r="AL20" s="553"/>
      <c r="AM20" s="519" t="s">
        <v>30</v>
      </c>
      <c r="AN20" s="520"/>
      <c r="AO20" s="520"/>
      <c r="AP20" s="520"/>
      <c r="AQ20" s="521"/>
      <c r="AR20" s="89"/>
      <c r="AS20" s="90"/>
      <c r="AT20" s="90"/>
      <c r="AU20" s="90"/>
      <c r="AV20" s="90"/>
      <c r="AW20" s="90"/>
      <c r="AX20" s="90"/>
      <c r="AY20" s="90"/>
    </row>
    <row r="21" spans="1:51" s="15" customFormat="1" ht="90" customHeight="1" x14ac:dyDescent="0.15">
      <c r="A21" s="21"/>
      <c r="B21" s="401" t="s">
        <v>11</v>
      </c>
      <c r="C21" s="402"/>
      <c r="D21" s="402"/>
      <c r="E21" s="402"/>
      <c r="F21" s="402"/>
      <c r="G21" s="402"/>
      <c r="H21" s="402"/>
      <c r="I21" s="402"/>
      <c r="J21" s="403"/>
      <c r="K21" s="118" t="s">
        <v>119</v>
      </c>
      <c r="L21" s="43"/>
      <c r="M21" s="37" t="str">
        <f>IF(K21="A","3",IF(K21="B","2", IF(K21="C","1",IF(K21="D","0","評価なし"))))</f>
        <v>3</v>
      </c>
      <c r="N21" s="77" t="str">
        <f>IF(M21="評価なし",0,M21)</f>
        <v>3</v>
      </c>
      <c r="O21" s="43"/>
      <c r="P21" s="43"/>
      <c r="Q21" s="43"/>
      <c r="R21" s="43"/>
      <c r="S21" s="43"/>
      <c r="T21" s="43"/>
      <c r="U21" s="43"/>
      <c r="V21" s="43"/>
      <c r="W21" s="43"/>
      <c r="X21" s="554" t="s">
        <v>120</v>
      </c>
      <c r="Y21" s="555"/>
      <c r="Z21" s="118" t="s">
        <v>119</v>
      </c>
      <c r="AA21" s="126"/>
      <c r="AB21" s="216" t="str">
        <f>IF(Z21="A","3",IF(Z21="B","2", IF(Z21="C","1",IF(Z21="D","0","評価なし"))))</f>
        <v>3</v>
      </c>
      <c r="AC21" s="49" t="str">
        <f>IF(AB21="評価なし",0,AB21)</f>
        <v>3</v>
      </c>
      <c r="AD21" s="126"/>
      <c r="AE21" s="126"/>
      <c r="AF21" s="126"/>
      <c r="AG21" s="126"/>
      <c r="AH21" s="126"/>
      <c r="AI21" s="126"/>
      <c r="AJ21" s="126"/>
      <c r="AK21" s="340" t="s">
        <v>175</v>
      </c>
      <c r="AL21" s="341"/>
      <c r="AM21" s="499" t="s">
        <v>208</v>
      </c>
      <c r="AN21" s="500"/>
      <c r="AO21" s="500"/>
      <c r="AP21" s="500"/>
      <c r="AQ21" s="501"/>
    </row>
    <row r="22" spans="1:51" s="15" customFormat="1" ht="90" customHeight="1" x14ac:dyDescent="0.15">
      <c r="A22" s="21"/>
      <c r="B22" s="311" t="s">
        <v>100</v>
      </c>
      <c r="C22" s="312"/>
      <c r="D22" s="312"/>
      <c r="E22" s="312"/>
      <c r="F22" s="312"/>
      <c r="G22" s="312"/>
      <c r="H22" s="312"/>
      <c r="I22" s="312"/>
      <c r="J22" s="313"/>
      <c r="K22" s="191" t="s">
        <v>119</v>
      </c>
      <c r="L22" s="45"/>
      <c r="M22" s="147" t="str">
        <f>IF(K22="A","3",IF(K22="B","2", IF(K22="C","1",IF(K22="D","0","評価なし"))))</f>
        <v>3</v>
      </c>
      <c r="N22" s="78" t="str">
        <f>IF(M22="評価なし",0,M22)</f>
        <v>3</v>
      </c>
      <c r="O22" s="45"/>
      <c r="P22" s="45"/>
      <c r="Q22" s="45"/>
      <c r="R22" s="45"/>
      <c r="S22" s="45"/>
      <c r="T22" s="45"/>
      <c r="U22" s="45"/>
      <c r="V22" s="45"/>
      <c r="W22" s="45"/>
      <c r="X22" s="342" t="s">
        <v>189</v>
      </c>
      <c r="Y22" s="343"/>
      <c r="Z22" s="114" t="s">
        <v>119</v>
      </c>
      <c r="AA22" s="157"/>
      <c r="AB22" s="217" t="str">
        <f>IF(Z22="A","3",IF(Z22="B","2", IF(Z22="C","1",IF(Z22="D","0","評価なし"))))</f>
        <v>3</v>
      </c>
      <c r="AC22" s="54" t="str">
        <f>IF(AB22="評価なし",0,AB22)</f>
        <v>3</v>
      </c>
      <c r="AD22" s="157"/>
      <c r="AE22" s="157"/>
      <c r="AF22" s="157"/>
      <c r="AG22" s="157"/>
      <c r="AH22" s="157"/>
      <c r="AI22" s="157"/>
      <c r="AJ22" s="157"/>
      <c r="AK22" s="344" t="s">
        <v>190</v>
      </c>
      <c r="AL22" s="345"/>
      <c r="AM22" s="502" t="s">
        <v>208</v>
      </c>
      <c r="AN22" s="503"/>
      <c r="AO22" s="503"/>
      <c r="AP22" s="503"/>
      <c r="AQ22" s="504"/>
    </row>
    <row r="23" spans="1:51" ht="58.5" customHeight="1" x14ac:dyDescent="0.15">
      <c r="B23" s="287" t="s">
        <v>65</v>
      </c>
      <c r="C23" s="288"/>
      <c r="D23" s="288"/>
      <c r="E23" s="288"/>
      <c r="F23" s="288"/>
      <c r="G23" s="288"/>
      <c r="H23" s="288"/>
      <c r="I23" s="288"/>
      <c r="J23" s="289"/>
      <c r="K23" s="536" t="s">
        <v>164</v>
      </c>
      <c r="L23" s="329"/>
      <c r="M23" s="329"/>
      <c r="N23" s="329"/>
      <c r="O23" s="329"/>
      <c r="P23" s="329"/>
      <c r="Q23" s="329"/>
      <c r="R23" s="329"/>
      <c r="S23" s="329"/>
      <c r="T23" s="329"/>
      <c r="U23" s="329"/>
      <c r="V23" s="329"/>
      <c r="W23" s="329"/>
      <c r="X23" s="329"/>
      <c r="Y23" s="330"/>
      <c r="Z23" s="530" t="s">
        <v>191</v>
      </c>
      <c r="AA23" s="531"/>
      <c r="AB23" s="531"/>
      <c r="AC23" s="531"/>
      <c r="AD23" s="531"/>
      <c r="AE23" s="531"/>
      <c r="AF23" s="531"/>
      <c r="AG23" s="531"/>
      <c r="AH23" s="531"/>
      <c r="AI23" s="531"/>
      <c r="AJ23" s="531"/>
      <c r="AK23" s="531"/>
      <c r="AL23" s="532"/>
      <c r="AM23" s="630" t="s">
        <v>208</v>
      </c>
      <c r="AN23" s="324"/>
      <c r="AO23" s="324"/>
      <c r="AP23" s="324"/>
      <c r="AQ23" s="325"/>
    </row>
    <row r="24" spans="1:51" ht="58.5" customHeight="1" thickBot="1" x14ac:dyDescent="0.2">
      <c r="B24" s="290" t="s">
        <v>55</v>
      </c>
      <c r="C24" s="291"/>
      <c r="D24" s="291"/>
      <c r="E24" s="291"/>
      <c r="F24" s="291"/>
      <c r="G24" s="291"/>
      <c r="H24" s="291"/>
      <c r="I24" s="291"/>
      <c r="J24" s="292"/>
      <c r="K24" s="533" t="s">
        <v>165</v>
      </c>
      <c r="L24" s="534"/>
      <c r="M24" s="534"/>
      <c r="N24" s="534"/>
      <c r="O24" s="534"/>
      <c r="P24" s="534"/>
      <c r="Q24" s="534"/>
      <c r="R24" s="534"/>
      <c r="S24" s="534"/>
      <c r="T24" s="534"/>
      <c r="U24" s="534"/>
      <c r="V24" s="534"/>
      <c r="W24" s="534"/>
      <c r="X24" s="534"/>
      <c r="Y24" s="535"/>
      <c r="Z24" s="522" t="s">
        <v>192</v>
      </c>
      <c r="AA24" s="523"/>
      <c r="AB24" s="523"/>
      <c r="AC24" s="523"/>
      <c r="AD24" s="523"/>
      <c r="AE24" s="523"/>
      <c r="AF24" s="523"/>
      <c r="AG24" s="523"/>
      <c r="AH24" s="523"/>
      <c r="AI24" s="523"/>
      <c r="AJ24" s="523"/>
      <c r="AK24" s="523"/>
      <c r="AL24" s="524"/>
      <c r="AM24" s="631" t="s">
        <v>208</v>
      </c>
      <c r="AN24" s="326"/>
      <c r="AO24" s="326"/>
      <c r="AP24" s="326"/>
      <c r="AQ24" s="327"/>
    </row>
    <row r="25" spans="1:51" ht="33" customHeight="1" x14ac:dyDescent="0.15">
      <c r="B25" s="445" t="s">
        <v>31</v>
      </c>
      <c r="C25" s="446"/>
      <c r="D25" s="446"/>
      <c r="E25" s="446"/>
      <c r="F25" s="446"/>
      <c r="G25" s="446"/>
      <c r="H25" s="446"/>
      <c r="I25" s="446"/>
      <c r="J25" s="447"/>
      <c r="K25" s="112" t="str">
        <f>IF(M25="評価なし","評価なし",IF(M25&gt;=2.5,"A",IF(M25&gt;=1.5,"B", IF(M25&gt;=0.5,"C",IF(M25&lt;0.5,"D","評価なし")))))</f>
        <v>A</v>
      </c>
      <c r="L25" s="17"/>
      <c r="M25" s="68">
        <f>IF(AND(M27="評価なし",M28="評価なし",M29="評価なし",M30="評価なし"),"評価なし",(N27+N28+N29+N30)/(4-N25))</f>
        <v>3</v>
      </c>
      <c r="N25" s="42">
        <f>COUNTIF(M27:M30,"評価なし")</f>
        <v>0</v>
      </c>
      <c r="O25" s="17"/>
      <c r="P25" s="17"/>
      <c r="Q25" s="17"/>
      <c r="R25" s="17"/>
      <c r="S25" s="17"/>
      <c r="T25" s="17"/>
      <c r="U25" s="17"/>
      <c r="V25" s="17"/>
      <c r="W25" s="17"/>
      <c r="X25" s="352"/>
      <c r="Y25" s="551"/>
      <c r="Z25" s="112" t="str">
        <f>IF(AB25="評価なし","評価なし",IF(AB25&gt;=2.5,"A",IF(AB25&gt;=1.5,"B", IF(AB25&gt;=0.5,"C",IF(AB25&lt;0.5,"D","評価なし")))))</f>
        <v>A</v>
      </c>
      <c r="AA25" s="17"/>
      <c r="AB25" s="68">
        <f>IF(AND(AB27="評価なし",AB28="評価なし",AB29="評価なし",AB30="評価なし"),"評価なし",(AC27+AC28+AC29+AC30)/(4-AC25))</f>
        <v>3</v>
      </c>
      <c r="AC25" s="42">
        <f>COUNTIF(AB27:AB30,"評価なし")</f>
        <v>0</v>
      </c>
      <c r="AD25" s="17"/>
      <c r="AE25" s="17"/>
      <c r="AF25" s="17"/>
      <c r="AG25" s="17"/>
      <c r="AH25" s="17"/>
      <c r="AI25" s="17"/>
      <c r="AJ25" s="17"/>
      <c r="AK25" s="352"/>
      <c r="AL25" s="353"/>
      <c r="AM25" s="448" t="s">
        <v>31</v>
      </c>
      <c r="AN25" s="350"/>
      <c r="AO25" s="350"/>
      <c r="AP25" s="350"/>
      <c r="AQ25" s="351"/>
      <c r="AR25" s="65"/>
      <c r="AS25" s="66"/>
      <c r="AT25" s="66"/>
      <c r="AU25" s="66"/>
      <c r="AV25" s="66"/>
      <c r="AW25" s="66"/>
      <c r="AX25" s="66"/>
      <c r="AY25" s="66"/>
    </row>
    <row r="26" spans="1:51" ht="78.75" customHeight="1" x14ac:dyDescent="0.15">
      <c r="B26" s="401" t="s">
        <v>99</v>
      </c>
      <c r="C26" s="402"/>
      <c r="D26" s="402"/>
      <c r="E26" s="402"/>
      <c r="F26" s="402"/>
      <c r="G26" s="402"/>
      <c r="H26" s="402"/>
      <c r="I26" s="402"/>
      <c r="J26" s="403"/>
      <c r="K26" s="207" t="s">
        <v>119</v>
      </c>
      <c r="L26" s="149"/>
      <c r="M26" s="125"/>
      <c r="N26" s="150"/>
      <c r="O26" s="149"/>
      <c r="P26" s="149"/>
      <c r="Q26" s="149"/>
      <c r="R26" s="149"/>
      <c r="S26" s="149"/>
      <c r="T26" s="149"/>
      <c r="U26" s="149"/>
      <c r="V26" s="149"/>
      <c r="W26" s="149"/>
      <c r="X26" s="564" t="s">
        <v>121</v>
      </c>
      <c r="Y26" s="406"/>
      <c r="Z26" s="207" t="s">
        <v>119</v>
      </c>
      <c r="AA26" s="149"/>
      <c r="AB26" s="125"/>
      <c r="AC26" s="150"/>
      <c r="AD26" s="149"/>
      <c r="AE26" s="149"/>
      <c r="AF26" s="149"/>
      <c r="AG26" s="149"/>
      <c r="AH26" s="149"/>
      <c r="AI26" s="149"/>
      <c r="AJ26" s="149"/>
      <c r="AK26" s="569" t="s">
        <v>193</v>
      </c>
      <c r="AL26" s="570"/>
      <c r="AM26" s="453" t="s">
        <v>208</v>
      </c>
      <c r="AN26" s="454"/>
      <c r="AO26" s="454"/>
      <c r="AP26" s="454"/>
      <c r="AQ26" s="455"/>
      <c r="AR26" s="66"/>
      <c r="AS26" s="66"/>
      <c r="AT26" s="66"/>
      <c r="AU26" s="66"/>
      <c r="AV26" s="66"/>
      <c r="AW26" s="66"/>
      <c r="AX26" s="66"/>
      <c r="AY26" s="66"/>
    </row>
    <row r="27" spans="1:51" ht="78.75" customHeight="1" x14ac:dyDescent="0.15">
      <c r="B27" s="305" t="s">
        <v>80</v>
      </c>
      <c r="C27" s="306"/>
      <c r="D27" s="306"/>
      <c r="E27" s="306"/>
      <c r="F27" s="306"/>
      <c r="G27" s="306"/>
      <c r="H27" s="306"/>
      <c r="I27" s="306"/>
      <c r="J27" s="307"/>
      <c r="K27" s="158" t="s">
        <v>119</v>
      </c>
      <c r="L27" s="151"/>
      <c r="M27" s="40" t="str">
        <f>IF(K27="A","3",IF(K27="B","2", IF(K27="C","1",IF(K27="D","0","評価なし"))))</f>
        <v>3</v>
      </c>
      <c r="N27" s="152" t="str">
        <f>IF(M27="評価なし",0,M27)</f>
        <v>3</v>
      </c>
      <c r="O27" s="151"/>
      <c r="P27" s="151"/>
      <c r="Q27" s="151"/>
      <c r="R27" s="151"/>
      <c r="S27" s="151"/>
      <c r="T27" s="151"/>
      <c r="U27" s="151"/>
      <c r="V27" s="151"/>
      <c r="W27" s="151"/>
      <c r="X27" s="565" t="s">
        <v>156</v>
      </c>
      <c r="Y27" s="566"/>
      <c r="Z27" s="215" t="s">
        <v>119</v>
      </c>
      <c r="AA27" s="153"/>
      <c r="AB27" s="51" t="str">
        <f>IF(Z27="A","3",IF(Z27="B","2", IF(Z27="C","1",IF(Z27="D","0","評価なし"))))</f>
        <v>3</v>
      </c>
      <c r="AC27" s="154" t="str">
        <f>IF(AB27="評価なし",0,AB27)</f>
        <v>3</v>
      </c>
      <c r="AD27" s="153"/>
      <c r="AE27" s="153"/>
      <c r="AF27" s="153"/>
      <c r="AG27" s="153"/>
      <c r="AH27" s="153"/>
      <c r="AI27" s="153"/>
      <c r="AJ27" s="153"/>
      <c r="AK27" s="571" t="s">
        <v>177</v>
      </c>
      <c r="AL27" s="572"/>
      <c r="AM27" s="456" t="s">
        <v>208</v>
      </c>
      <c r="AN27" s="457"/>
      <c r="AO27" s="457"/>
      <c r="AP27" s="457"/>
      <c r="AQ27" s="458"/>
    </row>
    <row r="28" spans="1:51" ht="78.75" customHeight="1" x14ac:dyDescent="0.15">
      <c r="B28" s="305" t="s">
        <v>81</v>
      </c>
      <c r="C28" s="306"/>
      <c r="D28" s="306"/>
      <c r="E28" s="306"/>
      <c r="F28" s="306"/>
      <c r="G28" s="306"/>
      <c r="H28" s="306"/>
      <c r="I28" s="306"/>
      <c r="J28" s="307"/>
      <c r="K28" s="158" t="s">
        <v>119</v>
      </c>
      <c r="L28" s="151"/>
      <c r="M28" s="40" t="str">
        <f>IF(K28="A","3",IF(K28="B","2", IF(K28="C","1",IF(K28="D","0","評価なし"))))</f>
        <v>3</v>
      </c>
      <c r="N28" s="152" t="str">
        <f>IF(M28="評価なし",0,M28)</f>
        <v>3</v>
      </c>
      <c r="O28" s="151"/>
      <c r="P28" s="151"/>
      <c r="Q28" s="151"/>
      <c r="R28" s="151"/>
      <c r="S28" s="151"/>
      <c r="T28" s="151"/>
      <c r="U28" s="151"/>
      <c r="V28" s="151"/>
      <c r="W28" s="151"/>
      <c r="X28" s="415" t="s">
        <v>157</v>
      </c>
      <c r="Y28" s="416"/>
      <c r="Z28" s="158" t="s">
        <v>119</v>
      </c>
      <c r="AA28" s="153"/>
      <c r="AB28" s="51" t="str">
        <f>IF(Z28="A","3",IF(Z28="B","2", IF(Z28="C","1",IF(Z28="D","0","評価なし"))))</f>
        <v>3</v>
      </c>
      <c r="AC28" s="154" t="str">
        <f t="shared" ref="AC28:AC29" si="0">IF(AB28="評価なし",0,AB28)</f>
        <v>3</v>
      </c>
      <c r="AD28" s="153"/>
      <c r="AE28" s="153"/>
      <c r="AF28" s="153"/>
      <c r="AG28" s="153"/>
      <c r="AH28" s="153"/>
      <c r="AI28" s="153"/>
      <c r="AJ28" s="153"/>
      <c r="AK28" s="571" t="s">
        <v>178</v>
      </c>
      <c r="AL28" s="572"/>
      <c r="AM28" s="456" t="s">
        <v>208</v>
      </c>
      <c r="AN28" s="457"/>
      <c r="AO28" s="457"/>
      <c r="AP28" s="457"/>
      <c r="AQ28" s="458"/>
    </row>
    <row r="29" spans="1:51" ht="78.75" customHeight="1" x14ac:dyDescent="0.15">
      <c r="B29" s="305" t="s">
        <v>82</v>
      </c>
      <c r="C29" s="306"/>
      <c r="D29" s="306"/>
      <c r="E29" s="306"/>
      <c r="F29" s="306"/>
      <c r="G29" s="306"/>
      <c r="H29" s="306"/>
      <c r="I29" s="306"/>
      <c r="J29" s="307"/>
      <c r="K29" s="158" t="s">
        <v>119</v>
      </c>
      <c r="L29" s="151"/>
      <c r="M29" s="40" t="str">
        <f>IF(K29="A","3",IF(K29="B","2", IF(K29="C","1",IF(K29="D","0","評価なし"))))</f>
        <v>3</v>
      </c>
      <c r="N29" s="152" t="str">
        <f>IF(M29="評価なし",0,M29)</f>
        <v>3</v>
      </c>
      <c r="O29" s="151"/>
      <c r="P29" s="151"/>
      <c r="Q29" s="151"/>
      <c r="R29" s="151"/>
      <c r="S29" s="151"/>
      <c r="T29" s="151"/>
      <c r="U29" s="151"/>
      <c r="V29" s="151"/>
      <c r="W29" s="151"/>
      <c r="X29" s="415" t="s">
        <v>122</v>
      </c>
      <c r="Y29" s="416"/>
      <c r="Z29" s="158" t="s">
        <v>119</v>
      </c>
      <c r="AA29" s="153"/>
      <c r="AB29" s="51" t="str">
        <f>IF(Z29="A","3",IF(Z29="B","2", IF(Z29="C","1",IF(Z29="D","0","評価なし"))))</f>
        <v>3</v>
      </c>
      <c r="AC29" s="154" t="str">
        <f t="shared" si="0"/>
        <v>3</v>
      </c>
      <c r="AD29" s="153"/>
      <c r="AE29" s="153"/>
      <c r="AF29" s="153"/>
      <c r="AG29" s="153"/>
      <c r="AH29" s="153"/>
      <c r="AI29" s="153"/>
      <c r="AJ29" s="153"/>
      <c r="AK29" s="571" t="s">
        <v>176</v>
      </c>
      <c r="AL29" s="572"/>
      <c r="AM29" s="456" t="s">
        <v>208</v>
      </c>
      <c r="AN29" s="457"/>
      <c r="AO29" s="457"/>
      <c r="AP29" s="457"/>
      <c r="AQ29" s="458"/>
    </row>
    <row r="30" spans="1:51" ht="84" customHeight="1" x14ac:dyDescent="0.15">
      <c r="B30" s="392" t="s">
        <v>83</v>
      </c>
      <c r="C30" s="393"/>
      <c r="D30" s="393"/>
      <c r="E30" s="393"/>
      <c r="F30" s="393"/>
      <c r="G30" s="393"/>
      <c r="H30" s="393"/>
      <c r="I30" s="393"/>
      <c r="J30" s="394"/>
      <c r="K30" s="208" t="s">
        <v>119</v>
      </c>
      <c r="L30" s="151"/>
      <c r="M30" s="180" t="str">
        <f>IF(K30="A","3",IF(K30="B","2", IF(K30="C","1",IF(K30="D","0","評価なし"))))</f>
        <v>3</v>
      </c>
      <c r="N30" s="156" t="str">
        <f>IF(M30="評価なし",0,M30)</f>
        <v>3</v>
      </c>
      <c r="O30" s="151"/>
      <c r="P30" s="151"/>
      <c r="Q30" s="151"/>
      <c r="R30" s="151"/>
      <c r="S30" s="151"/>
      <c r="T30" s="151"/>
      <c r="U30" s="151"/>
      <c r="V30" s="151"/>
      <c r="W30" s="151"/>
      <c r="X30" s="588" t="s">
        <v>123</v>
      </c>
      <c r="Y30" s="589"/>
      <c r="Z30" s="196" t="s">
        <v>119</v>
      </c>
      <c r="AA30" s="197"/>
      <c r="AB30" s="217" t="str">
        <f>IF(Z30="A","3",IF(Z30="B","2", IF(Z30="C","1",IF(Z30="D","0","評価なし"))))</f>
        <v>3</v>
      </c>
      <c r="AC30" s="198" t="str">
        <f>IF(AB30="評価なし",0,AB30)</f>
        <v>3</v>
      </c>
      <c r="AD30" s="197"/>
      <c r="AE30" s="197"/>
      <c r="AF30" s="197"/>
      <c r="AG30" s="197"/>
      <c r="AH30" s="197"/>
      <c r="AI30" s="197"/>
      <c r="AJ30" s="197"/>
      <c r="AK30" s="576" t="s">
        <v>179</v>
      </c>
      <c r="AL30" s="577"/>
      <c r="AM30" s="459" t="s">
        <v>208</v>
      </c>
      <c r="AN30" s="460"/>
      <c r="AO30" s="460"/>
      <c r="AP30" s="460"/>
      <c r="AQ30" s="461"/>
    </row>
    <row r="31" spans="1:51" ht="56.25" customHeight="1" x14ac:dyDescent="0.15">
      <c r="B31" s="287" t="s">
        <v>65</v>
      </c>
      <c r="C31" s="288"/>
      <c r="D31" s="288"/>
      <c r="E31" s="288"/>
      <c r="F31" s="288"/>
      <c r="G31" s="288"/>
      <c r="H31" s="288"/>
      <c r="I31" s="288"/>
      <c r="J31" s="289"/>
      <c r="K31" s="328" t="s">
        <v>136</v>
      </c>
      <c r="L31" s="329"/>
      <c r="M31" s="329"/>
      <c r="N31" s="329"/>
      <c r="O31" s="329"/>
      <c r="P31" s="329"/>
      <c r="Q31" s="329"/>
      <c r="R31" s="329"/>
      <c r="S31" s="329"/>
      <c r="T31" s="329"/>
      <c r="U31" s="329"/>
      <c r="V31" s="329"/>
      <c r="W31" s="329"/>
      <c r="X31" s="329"/>
      <c r="Y31" s="330"/>
      <c r="Z31" s="334" t="s">
        <v>195</v>
      </c>
      <c r="AA31" s="335"/>
      <c r="AB31" s="335"/>
      <c r="AC31" s="335"/>
      <c r="AD31" s="335"/>
      <c r="AE31" s="335"/>
      <c r="AF31" s="335"/>
      <c r="AG31" s="335"/>
      <c r="AH31" s="335"/>
      <c r="AI31" s="335"/>
      <c r="AJ31" s="335"/>
      <c r="AK31" s="335"/>
      <c r="AL31" s="336"/>
      <c r="AM31" s="252" t="s">
        <v>208</v>
      </c>
      <c r="AN31" s="324"/>
      <c r="AO31" s="324"/>
      <c r="AP31" s="324"/>
      <c r="AQ31" s="325"/>
    </row>
    <row r="32" spans="1:51" ht="56.25" customHeight="1" thickBot="1" x14ac:dyDescent="0.2">
      <c r="B32" s="290" t="s">
        <v>55</v>
      </c>
      <c r="C32" s="291"/>
      <c r="D32" s="291"/>
      <c r="E32" s="291"/>
      <c r="F32" s="291"/>
      <c r="G32" s="291"/>
      <c r="H32" s="291"/>
      <c r="I32" s="291"/>
      <c r="J32" s="292"/>
      <c r="K32" s="331" t="s">
        <v>124</v>
      </c>
      <c r="L32" s="332"/>
      <c r="M32" s="332"/>
      <c r="N32" s="332"/>
      <c r="O32" s="332"/>
      <c r="P32" s="332"/>
      <c r="Q32" s="332"/>
      <c r="R32" s="332"/>
      <c r="S32" s="332"/>
      <c r="T32" s="332"/>
      <c r="U32" s="332"/>
      <c r="V32" s="332"/>
      <c r="W32" s="332"/>
      <c r="X32" s="332"/>
      <c r="Y32" s="333"/>
      <c r="Z32" s="561" t="s">
        <v>194</v>
      </c>
      <c r="AA32" s="562"/>
      <c r="AB32" s="562"/>
      <c r="AC32" s="562"/>
      <c r="AD32" s="562"/>
      <c r="AE32" s="562"/>
      <c r="AF32" s="562"/>
      <c r="AG32" s="562"/>
      <c r="AH32" s="562"/>
      <c r="AI32" s="562"/>
      <c r="AJ32" s="562"/>
      <c r="AK32" s="562"/>
      <c r="AL32" s="563"/>
      <c r="AM32" s="326" t="s">
        <v>208</v>
      </c>
      <c r="AN32" s="326"/>
      <c r="AO32" s="326"/>
      <c r="AP32" s="326"/>
      <c r="AQ32" s="327"/>
    </row>
    <row r="33" spans="1:51" s="1" customFormat="1" ht="39" customHeight="1" thickBot="1" x14ac:dyDescent="0.2">
      <c r="A33" s="21"/>
      <c r="B33" s="346" t="s">
        <v>72</v>
      </c>
      <c r="C33" s="347"/>
      <c r="D33" s="347"/>
      <c r="E33" s="347"/>
      <c r="F33" s="347"/>
      <c r="G33" s="347"/>
      <c r="H33" s="347"/>
      <c r="I33" s="347"/>
      <c r="J33" s="348"/>
      <c r="K33" s="111" t="str">
        <f>IF(M33="評価なし","評価なし",IF(M33&gt;=2.5,"A",IF(M33&gt;=1.5,"B", IF(M33&gt;=0.5,"C",IF(M33&lt;0.5,"D","評価なし")))))</f>
        <v>A</v>
      </c>
      <c r="L33" s="56"/>
      <c r="M33" s="75">
        <f>IF(AND(M35="評価なし",M36="評価なし",M40="評価なし",M45="評価なし",M46="評価なし",M47="評価なし"),"評価なし",(N35+N36+N40+N45+N46+N47)/(6-N33))</f>
        <v>3</v>
      </c>
      <c r="N33" s="76">
        <f>COUNTIF(M35:M36,"評価なし")+COUNTIF(M40,"評価なし")+COUNTIF(M45:M47,"評価なし")</f>
        <v>0</v>
      </c>
      <c r="O33" s="56"/>
      <c r="P33" s="56"/>
      <c r="Q33" s="56"/>
      <c r="R33" s="56"/>
      <c r="S33" s="56"/>
      <c r="T33" s="56"/>
      <c r="U33" s="56"/>
      <c r="V33" s="56"/>
      <c r="W33" s="56"/>
      <c r="X33" s="352"/>
      <c r="Y33" s="353"/>
      <c r="Z33" s="111" t="str">
        <f>IF(AB33="評価なし","評価なし",IF(AB33&gt;=2.5,"A",IF(AB33&gt;=1.5,"B", IF(AB33&gt;=0.5,"C",IF(AB33&lt;0.5,"D","評価なし")))))</f>
        <v>A</v>
      </c>
      <c r="AA33" s="2"/>
      <c r="AB33" s="67">
        <f>IF(AND(AB35="評価なし",AB36="評価なし",AB40="評価なし",AB45="評価なし",AB46="評価なし",AB47="評価なし"),"評価なし",(AC35+AC36+AC40+AC45+AC46+AC47)/(6-AC33))</f>
        <v>2.8333333333333335</v>
      </c>
      <c r="AC33" s="42">
        <f>COUNTIF(AB35:AB36,"評価なし")+COUNTIF(AB40,"評価なし")+COUNTIF(AB45:AB47,"評価なし")</f>
        <v>0</v>
      </c>
      <c r="AD33" s="2"/>
      <c r="AE33" s="2"/>
      <c r="AF33" s="2"/>
      <c r="AG33" s="2"/>
      <c r="AH33" s="2"/>
      <c r="AI33" s="2"/>
      <c r="AJ33" s="2"/>
      <c r="AK33" s="352"/>
      <c r="AL33" s="353"/>
      <c r="AM33" s="346" t="s">
        <v>32</v>
      </c>
      <c r="AN33" s="347"/>
      <c r="AO33" s="347"/>
      <c r="AP33" s="347"/>
      <c r="AQ33" s="348"/>
      <c r="AR33" s="91"/>
      <c r="AS33" s="91"/>
      <c r="AT33" s="91"/>
      <c r="AU33" s="91"/>
      <c r="AV33" s="91"/>
      <c r="AW33" s="91"/>
      <c r="AX33" s="91"/>
      <c r="AY33" s="91"/>
    </row>
    <row r="34" spans="1:51" s="1" customFormat="1" ht="35.25" customHeight="1" x14ac:dyDescent="0.15">
      <c r="A34" s="21"/>
      <c r="B34" s="408" t="s">
        <v>33</v>
      </c>
      <c r="C34" s="409"/>
      <c r="D34" s="409"/>
      <c r="E34" s="409"/>
      <c r="F34" s="409"/>
      <c r="G34" s="409"/>
      <c r="H34" s="409"/>
      <c r="I34" s="409"/>
      <c r="J34" s="410"/>
      <c r="K34" s="127" t="str">
        <f>IF(M34="評価なし","評価なし",IF(M34&gt;=2.5,"A",IF(M34&gt;=1.5,"B", IF(M34&gt;=0.5,"C",IF(M34&lt;0.5,"D","評価なし")))))</f>
        <v>A</v>
      </c>
      <c r="L34" s="2"/>
      <c r="M34" s="68">
        <f>IF(AND(M35="評価なし",M36="評価なし"),"評価なし",(N35+N36)/(2-N34))</f>
        <v>3</v>
      </c>
      <c r="N34" s="42">
        <f>COUNTIF(M35:M36,"評価なし")</f>
        <v>0</v>
      </c>
      <c r="O34" s="2"/>
      <c r="P34" s="2"/>
      <c r="Q34" s="2"/>
      <c r="R34" s="2"/>
      <c r="S34" s="2"/>
      <c r="T34" s="2"/>
      <c r="U34" s="2"/>
      <c r="V34" s="2"/>
      <c r="W34" s="2"/>
      <c r="X34" s="485"/>
      <c r="Y34" s="486"/>
      <c r="Z34" s="112" t="str">
        <f>IF(AB34="評価なし","評価なし",IF(AB34&gt;=2.5,"A",IF(AB34&gt;=1.5,"B", IF(AB34&gt;=0.5,"C",IF(AB34&lt;0.5,"D","評価なし")))))</f>
        <v>A</v>
      </c>
      <c r="AA34" s="2"/>
      <c r="AB34" s="14">
        <f>IF(AND(AB35="評価なし",AB36="評価なし"),"評価なし",(AC35+AC36)/(2-AC34))</f>
        <v>3</v>
      </c>
      <c r="AC34" s="42">
        <f>COUNTIF(AB35:AB36,"評価なし")</f>
        <v>0</v>
      </c>
      <c r="AD34" s="2"/>
      <c r="AE34" s="2"/>
      <c r="AF34" s="2"/>
      <c r="AG34" s="2"/>
      <c r="AH34" s="2"/>
      <c r="AI34" s="2"/>
      <c r="AJ34" s="2"/>
      <c r="AK34" s="485"/>
      <c r="AL34" s="486"/>
      <c r="AM34" s="449" t="s">
        <v>33</v>
      </c>
      <c r="AN34" s="409"/>
      <c r="AO34" s="409"/>
      <c r="AP34" s="409"/>
      <c r="AQ34" s="410"/>
      <c r="AR34" s="66"/>
      <c r="AS34" s="66"/>
      <c r="AT34" s="66"/>
      <c r="AU34" s="66"/>
      <c r="AV34" s="66"/>
      <c r="AW34" s="66"/>
      <c r="AX34" s="66"/>
      <c r="AY34" s="66"/>
    </row>
    <row r="35" spans="1:51" s="1" customFormat="1" ht="120.75" customHeight="1" x14ac:dyDescent="0.15">
      <c r="A35" s="21"/>
      <c r="B35" s="386" t="s">
        <v>84</v>
      </c>
      <c r="C35" s="387"/>
      <c r="D35" s="387"/>
      <c r="E35" s="387"/>
      <c r="F35" s="387"/>
      <c r="G35" s="387"/>
      <c r="H35" s="387"/>
      <c r="I35" s="387"/>
      <c r="J35" s="388"/>
      <c r="K35" s="183" t="s">
        <v>119</v>
      </c>
      <c r="L35" s="43"/>
      <c r="M35" s="159" t="str">
        <f>IF(K35="A","3",IF(K35="B","2", IF(K35="C","1",IF(K35="D","0","評価なし"))))</f>
        <v>3</v>
      </c>
      <c r="N35" s="34" t="str">
        <f>IF(M35="評価なし",0,M35)</f>
        <v>3</v>
      </c>
      <c r="O35" s="43"/>
      <c r="P35" s="43"/>
      <c r="Q35" s="43"/>
      <c r="R35" s="43"/>
      <c r="S35" s="43"/>
      <c r="T35" s="43"/>
      <c r="U35" s="43"/>
      <c r="V35" s="43"/>
      <c r="W35" s="43"/>
      <c r="X35" s="406" t="s">
        <v>125</v>
      </c>
      <c r="Y35" s="407"/>
      <c r="Z35" s="183" t="s">
        <v>119</v>
      </c>
      <c r="AA35" s="47"/>
      <c r="AB35" s="181" t="str">
        <f>IF(Z35="A","3",IF(Z35="B","2", IF(Z35="C","1",IF(Z35="D","0","評価なし"))))</f>
        <v>3</v>
      </c>
      <c r="AC35" s="58" t="str">
        <f>IF(AB35="評価なし",0,AB35)</f>
        <v>3</v>
      </c>
      <c r="AD35" s="47"/>
      <c r="AE35" s="47"/>
      <c r="AF35" s="47"/>
      <c r="AG35" s="47"/>
      <c r="AH35" s="47"/>
      <c r="AI35" s="47"/>
      <c r="AJ35" s="47"/>
      <c r="AK35" s="340" t="s">
        <v>196</v>
      </c>
      <c r="AL35" s="341"/>
      <c r="AM35" s="632" t="s">
        <v>208</v>
      </c>
      <c r="AN35" s="633"/>
      <c r="AO35" s="633"/>
      <c r="AP35" s="633"/>
      <c r="AQ35" s="634"/>
    </row>
    <row r="36" spans="1:51" ht="120.75" customHeight="1" x14ac:dyDescent="0.15">
      <c r="B36" s="392" t="s">
        <v>85</v>
      </c>
      <c r="C36" s="393"/>
      <c r="D36" s="393"/>
      <c r="E36" s="393"/>
      <c r="F36" s="393"/>
      <c r="G36" s="393"/>
      <c r="H36" s="393"/>
      <c r="I36" s="393"/>
      <c r="J36" s="394"/>
      <c r="K36" s="184" t="s">
        <v>119</v>
      </c>
      <c r="L36" s="35"/>
      <c r="M36" s="155" t="str">
        <f>IF(K36="A","3",IF(K36="B","2", IF(K36="C","1",IF(K36="D","0","評価なし"))))</f>
        <v>3</v>
      </c>
      <c r="N36" s="36" t="str">
        <f>IF(M36="評価なし",0,M36)</f>
        <v>3</v>
      </c>
      <c r="O36" s="35"/>
      <c r="P36" s="35"/>
      <c r="Q36" s="35"/>
      <c r="R36" s="35"/>
      <c r="S36" s="35"/>
      <c r="T36" s="35"/>
      <c r="U36" s="35"/>
      <c r="V36" s="35"/>
      <c r="W36" s="35"/>
      <c r="X36" s="411" t="s">
        <v>158</v>
      </c>
      <c r="Y36" s="321"/>
      <c r="Z36" s="184" t="s">
        <v>119</v>
      </c>
      <c r="AA36" s="60"/>
      <c r="AB36" s="182" t="str">
        <f>IF(Z36="A","3",IF(Z36="B","2", IF(Z36="C","1",IF(Z36="D","0","評価なし"))))</f>
        <v>3</v>
      </c>
      <c r="AC36" s="61" t="str">
        <f>IF(AB36="評価なし",0,AB36)</f>
        <v>3</v>
      </c>
      <c r="AD36" s="60"/>
      <c r="AE36" s="60"/>
      <c r="AF36" s="60"/>
      <c r="AG36" s="60"/>
      <c r="AH36" s="60"/>
      <c r="AI36" s="60"/>
      <c r="AJ36" s="60"/>
      <c r="AK36" s="576" t="s">
        <v>169</v>
      </c>
      <c r="AL36" s="577"/>
      <c r="AM36" s="635" t="s">
        <v>208</v>
      </c>
      <c r="AN36" s="636"/>
      <c r="AO36" s="636"/>
      <c r="AP36" s="636"/>
      <c r="AQ36" s="637"/>
    </row>
    <row r="37" spans="1:51" ht="78.75" customHeight="1" x14ac:dyDescent="0.15">
      <c r="B37" s="287" t="s">
        <v>65</v>
      </c>
      <c r="C37" s="288"/>
      <c r="D37" s="288"/>
      <c r="E37" s="288"/>
      <c r="F37" s="288"/>
      <c r="G37" s="288"/>
      <c r="H37" s="288"/>
      <c r="I37" s="288"/>
      <c r="J37" s="289"/>
      <c r="K37" s="328" t="s">
        <v>159</v>
      </c>
      <c r="L37" s="329"/>
      <c r="M37" s="329"/>
      <c r="N37" s="329"/>
      <c r="O37" s="329"/>
      <c r="P37" s="329"/>
      <c r="Q37" s="329"/>
      <c r="R37" s="329"/>
      <c r="S37" s="329"/>
      <c r="T37" s="329"/>
      <c r="U37" s="329"/>
      <c r="V37" s="329"/>
      <c r="W37" s="329"/>
      <c r="X37" s="329"/>
      <c r="Y37" s="330"/>
      <c r="Z37" s="367" t="s">
        <v>180</v>
      </c>
      <c r="AA37" s="224"/>
      <c r="AB37" s="224"/>
      <c r="AC37" s="224"/>
      <c r="AD37" s="224"/>
      <c r="AE37" s="224"/>
      <c r="AF37" s="224"/>
      <c r="AG37" s="224"/>
      <c r="AH37" s="224"/>
      <c r="AI37" s="224"/>
      <c r="AJ37" s="224"/>
      <c r="AK37" s="224"/>
      <c r="AL37" s="368"/>
      <c r="AM37" s="638" t="s">
        <v>208</v>
      </c>
      <c r="AN37" s="639"/>
      <c r="AO37" s="639"/>
      <c r="AP37" s="639"/>
      <c r="AQ37" s="640"/>
    </row>
    <row r="38" spans="1:51" ht="78.75" customHeight="1" thickBot="1" x14ac:dyDescent="0.2">
      <c r="B38" s="442" t="s">
        <v>55</v>
      </c>
      <c r="C38" s="443"/>
      <c r="D38" s="443"/>
      <c r="E38" s="443"/>
      <c r="F38" s="443"/>
      <c r="G38" s="443"/>
      <c r="H38" s="443"/>
      <c r="I38" s="443"/>
      <c r="J38" s="444"/>
      <c r="K38" s="548" t="s">
        <v>126</v>
      </c>
      <c r="L38" s="549"/>
      <c r="M38" s="549"/>
      <c r="N38" s="549"/>
      <c r="O38" s="549"/>
      <c r="P38" s="549"/>
      <c r="Q38" s="549"/>
      <c r="R38" s="549"/>
      <c r="S38" s="549"/>
      <c r="T38" s="549"/>
      <c r="U38" s="549"/>
      <c r="V38" s="549"/>
      <c r="W38" s="549"/>
      <c r="X38" s="549"/>
      <c r="Y38" s="550"/>
      <c r="Z38" s="541" t="s">
        <v>197</v>
      </c>
      <c r="AA38" s="542"/>
      <c r="AB38" s="542"/>
      <c r="AC38" s="542"/>
      <c r="AD38" s="542"/>
      <c r="AE38" s="542"/>
      <c r="AF38" s="542"/>
      <c r="AG38" s="542"/>
      <c r="AH38" s="542"/>
      <c r="AI38" s="542"/>
      <c r="AJ38" s="542"/>
      <c r="AK38" s="542"/>
      <c r="AL38" s="543"/>
      <c r="AM38" s="627" t="s">
        <v>208</v>
      </c>
      <c r="AN38" s="628"/>
      <c r="AO38" s="628"/>
      <c r="AP38" s="628"/>
      <c r="AQ38" s="629"/>
    </row>
    <row r="39" spans="1:51" ht="42.75" customHeight="1" x14ac:dyDescent="0.15">
      <c r="B39" s="412" t="s">
        <v>61</v>
      </c>
      <c r="C39" s="413"/>
      <c r="D39" s="413"/>
      <c r="E39" s="413"/>
      <c r="F39" s="413"/>
      <c r="G39" s="413"/>
      <c r="H39" s="413"/>
      <c r="I39" s="413"/>
      <c r="J39" s="414"/>
      <c r="K39" s="160" t="str">
        <f>IF(M39="評価なし","評価なし",IF(M39&gt;=2.5,"A",IF(M39&gt;=1.5,"B", IF(M39&gt;=0.5,"C",IF(M39&lt;0.5,"D","評価なし")))))</f>
        <v>A</v>
      </c>
      <c r="L39" s="2"/>
      <c r="M39" s="87">
        <f>IF(M40="評価なし","評価なし",N40/(1-N39))</f>
        <v>3</v>
      </c>
      <c r="N39" s="42">
        <f>COUNTIF(M40,"評価なし")</f>
        <v>0</v>
      </c>
      <c r="O39" s="17"/>
      <c r="P39" s="17"/>
      <c r="Q39" s="17"/>
      <c r="R39" s="17"/>
      <c r="S39" s="17"/>
      <c r="T39" s="17"/>
      <c r="U39" s="17"/>
      <c r="V39" s="17"/>
      <c r="W39" s="17"/>
      <c r="X39" s="485"/>
      <c r="Y39" s="486"/>
      <c r="Z39" s="160" t="str">
        <f>IF(AB39="評価なし","評価なし",IF(AB39&gt;=2.5,"A",IF(AB39&gt;=1.5,"B", IF(AB39&gt;=0.5,"C",IF(AB39&lt;0.5,"D","評価なし")))))</f>
        <v>A</v>
      </c>
      <c r="AA39" s="2"/>
      <c r="AB39" s="87">
        <f>IF(AB40="評価なし","評価なし",AC40/(1-AC39))</f>
        <v>3</v>
      </c>
      <c r="AC39" s="42">
        <f>COUNTIF(AB40,"評価なし")</f>
        <v>0</v>
      </c>
      <c r="AD39" s="17"/>
      <c r="AE39" s="17"/>
      <c r="AF39" s="17"/>
      <c r="AG39" s="17"/>
      <c r="AH39" s="17"/>
      <c r="AI39" s="17"/>
      <c r="AJ39" s="17"/>
      <c r="AK39" s="485"/>
      <c r="AL39" s="486"/>
      <c r="AM39" s="293" t="s">
        <v>77</v>
      </c>
      <c r="AN39" s="294"/>
      <c r="AO39" s="294"/>
      <c r="AP39" s="294"/>
      <c r="AQ39" s="295"/>
      <c r="AR39" s="85"/>
      <c r="AS39" s="85"/>
      <c r="AT39" s="85"/>
      <c r="AU39" s="85"/>
      <c r="AV39" s="85"/>
      <c r="AW39" s="85"/>
      <c r="AX39" s="85"/>
      <c r="AY39" s="85"/>
    </row>
    <row r="40" spans="1:51" ht="108" customHeight="1" x14ac:dyDescent="0.15">
      <c r="B40" s="386" t="s">
        <v>86</v>
      </c>
      <c r="C40" s="387"/>
      <c r="D40" s="387"/>
      <c r="E40" s="387"/>
      <c r="F40" s="387"/>
      <c r="G40" s="387"/>
      <c r="H40" s="387"/>
      <c r="I40" s="387"/>
      <c r="J40" s="388"/>
      <c r="K40" s="210" t="s">
        <v>119</v>
      </c>
      <c r="L40" s="22"/>
      <c r="M40" s="131" t="str">
        <f>IF(K40="A","3",IF(K40="B","2", IF(K40="C","1",IF(K40="D","0","評価なし"))))</f>
        <v>3</v>
      </c>
      <c r="N40" s="23" t="str">
        <f>IF(M40="評価なし",0,M40)</f>
        <v>3</v>
      </c>
      <c r="O40" s="22"/>
      <c r="P40" s="22"/>
      <c r="Q40" s="22"/>
      <c r="R40" s="22"/>
      <c r="S40" s="22"/>
      <c r="T40" s="22"/>
      <c r="U40" s="22"/>
      <c r="V40" s="22"/>
      <c r="W40" s="22"/>
      <c r="X40" s="404" t="s">
        <v>168</v>
      </c>
      <c r="Y40" s="405"/>
      <c r="Z40" s="210" t="s">
        <v>119</v>
      </c>
      <c r="AA40" s="17"/>
      <c r="AB40" s="130" t="str">
        <f>IF(Z40="A","3",IF(Z40="B","2", IF(Z40="C","1",IF(Z40="D","0","評価なし"))))</f>
        <v>3</v>
      </c>
      <c r="AC40" s="24" t="str">
        <f>IF(AB40="評価なし",0,AB40)</f>
        <v>3</v>
      </c>
      <c r="AD40" s="17"/>
      <c r="AE40" s="17"/>
      <c r="AF40" s="17"/>
      <c r="AG40" s="17"/>
      <c r="AH40" s="17"/>
      <c r="AI40" s="17"/>
      <c r="AJ40" s="17"/>
      <c r="AK40" s="580" t="s">
        <v>198</v>
      </c>
      <c r="AL40" s="581"/>
      <c r="AM40" s="573" t="s">
        <v>208</v>
      </c>
      <c r="AN40" s="574"/>
      <c r="AO40" s="574"/>
      <c r="AP40" s="574"/>
      <c r="AQ40" s="575"/>
    </row>
    <row r="41" spans="1:51" ht="108" customHeight="1" x14ac:dyDescent="0.15">
      <c r="B41" s="299" t="s">
        <v>62</v>
      </c>
      <c r="C41" s="300"/>
      <c r="D41" s="300"/>
      <c r="E41" s="300"/>
      <c r="F41" s="300"/>
      <c r="G41" s="300"/>
      <c r="H41" s="300"/>
      <c r="I41" s="300"/>
      <c r="J41" s="301"/>
      <c r="K41" s="220" t="s">
        <v>119</v>
      </c>
      <c r="L41" s="211"/>
      <c r="M41" s="212" t="str">
        <f>IF(K41="A","3",IF(K41="B","2", IF(K41="C","1",IF(K41="D","0","評価なし"))))</f>
        <v>3</v>
      </c>
      <c r="N41" s="218" t="str">
        <f>IF(M41="評価なし",0,M41)</f>
        <v>3</v>
      </c>
      <c r="O41" s="211"/>
      <c r="P41" s="211"/>
      <c r="Q41" s="211"/>
      <c r="R41" s="211"/>
      <c r="S41" s="211"/>
      <c r="T41" s="211"/>
      <c r="U41" s="211"/>
      <c r="V41" s="211"/>
      <c r="W41" s="211"/>
      <c r="X41" s="567" t="s">
        <v>137</v>
      </c>
      <c r="Y41" s="321"/>
      <c r="Z41" s="209" t="s">
        <v>119</v>
      </c>
      <c r="AA41" s="213"/>
      <c r="AB41" s="214" t="str">
        <f>IF(Z41="A","3",IF(Z41="B","2", IF(Z41="C","1",IF(Z41="D","0","評価なし"))))</f>
        <v>3</v>
      </c>
      <c r="AC41" s="219" t="str">
        <f>IF(AB41="評価なし",0,AB41)</f>
        <v>3</v>
      </c>
      <c r="AD41" s="213"/>
      <c r="AE41" s="213"/>
      <c r="AF41" s="213"/>
      <c r="AG41" s="213"/>
      <c r="AH41" s="213"/>
      <c r="AI41" s="213"/>
      <c r="AJ41" s="213"/>
      <c r="AK41" s="578" t="s">
        <v>199</v>
      </c>
      <c r="AL41" s="579"/>
      <c r="AM41" s="590" t="s">
        <v>208</v>
      </c>
      <c r="AN41" s="591"/>
      <c r="AO41" s="591"/>
      <c r="AP41" s="591"/>
      <c r="AQ41" s="592"/>
    </row>
    <row r="42" spans="1:51" ht="90" customHeight="1" x14ac:dyDescent="0.15">
      <c r="B42" s="287" t="s">
        <v>65</v>
      </c>
      <c r="C42" s="288"/>
      <c r="D42" s="288"/>
      <c r="E42" s="288"/>
      <c r="F42" s="288"/>
      <c r="G42" s="288"/>
      <c r="H42" s="288"/>
      <c r="I42" s="288"/>
      <c r="J42" s="289"/>
      <c r="K42" s="328" t="s">
        <v>138</v>
      </c>
      <c r="L42" s="329"/>
      <c r="M42" s="329"/>
      <c r="N42" s="329"/>
      <c r="O42" s="329"/>
      <c r="P42" s="329"/>
      <c r="Q42" s="329"/>
      <c r="R42" s="329"/>
      <c r="S42" s="329"/>
      <c r="T42" s="329"/>
      <c r="U42" s="329"/>
      <c r="V42" s="329"/>
      <c r="W42" s="329"/>
      <c r="X42" s="329"/>
      <c r="Y42" s="330"/>
      <c r="Z42" s="334" t="s">
        <v>195</v>
      </c>
      <c r="AA42" s="335"/>
      <c r="AB42" s="335"/>
      <c r="AC42" s="335"/>
      <c r="AD42" s="335"/>
      <c r="AE42" s="335"/>
      <c r="AF42" s="335"/>
      <c r="AG42" s="335"/>
      <c r="AH42" s="335"/>
      <c r="AI42" s="335"/>
      <c r="AJ42" s="335"/>
      <c r="AK42" s="335"/>
      <c r="AL42" s="336"/>
      <c r="AM42" s="252" t="s">
        <v>208</v>
      </c>
      <c r="AN42" s="324"/>
      <c r="AO42" s="324"/>
      <c r="AP42" s="324"/>
      <c r="AQ42" s="325"/>
    </row>
    <row r="43" spans="1:51" ht="95.1" customHeight="1" thickBot="1" x14ac:dyDescent="0.2">
      <c r="B43" s="290" t="s">
        <v>55</v>
      </c>
      <c r="C43" s="291"/>
      <c r="D43" s="291"/>
      <c r="E43" s="291"/>
      <c r="F43" s="291"/>
      <c r="G43" s="291"/>
      <c r="H43" s="291"/>
      <c r="I43" s="291"/>
      <c r="J43" s="292"/>
      <c r="K43" s="558" t="s">
        <v>166</v>
      </c>
      <c r="L43" s="559"/>
      <c r="M43" s="559"/>
      <c r="N43" s="559"/>
      <c r="O43" s="559"/>
      <c r="P43" s="559"/>
      <c r="Q43" s="559"/>
      <c r="R43" s="559"/>
      <c r="S43" s="559"/>
      <c r="T43" s="559"/>
      <c r="U43" s="559"/>
      <c r="V43" s="559"/>
      <c r="W43" s="559"/>
      <c r="X43" s="559"/>
      <c r="Y43" s="560"/>
      <c r="Z43" s="337" t="s">
        <v>200</v>
      </c>
      <c r="AA43" s="338"/>
      <c r="AB43" s="338"/>
      <c r="AC43" s="338"/>
      <c r="AD43" s="338"/>
      <c r="AE43" s="338"/>
      <c r="AF43" s="338"/>
      <c r="AG43" s="338"/>
      <c r="AH43" s="338"/>
      <c r="AI43" s="338"/>
      <c r="AJ43" s="338"/>
      <c r="AK43" s="338"/>
      <c r="AL43" s="339"/>
      <c r="AM43" s="326" t="s">
        <v>208</v>
      </c>
      <c r="AN43" s="326"/>
      <c r="AO43" s="326"/>
      <c r="AP43" s="326"/>
      <c r="AQ43" s="327"/>
    </row>
    <row r="44" spans="1:51" ht="34.5" customHeight="1" x14ac:dyDescent="0.15">
      <c r="B44" s="293" t="s">
        <v>71</v>
      </c>
      <c r="C44" s="294"/>
      <c r="D44" s="294"/>
      <c r="E44" s="294"/>
      <c r="F44" s="294"/>
      <c r="G44" s="294"/>
      <c r="H44" s="294"/>
      <c r="I44" s="294"/>
      <c r="J44" s="295"/>
      <c r="K44" s="112" t="str">
        <f>IF(M44="評価なし","評価なし",IF(M44&gt;=2.5,"A",IF(M44&gt;=1.5,"B", IF(M44&gt;=0.5,"C",IF(M44&lt;0.5,"D","評価なし")))))</f>
        <v>A</v>
      </c>
      <c r="L44" s="17"/>
      <c r="M44" s="32">
        <f>IF(AND(M45="評価なし",M46="評価なし",M47="評価なし"),"評価なし",(N45+N46+N47)/(3-N44))</f>
        <v>3</v>
      </c>
      <c r="N44" s="42">
        <f>COUNTIF(M45:M47,"評価なし")</f>
        <v>0</v>
      </c>
      <c r="O44" s="17"/>
      <c r="P44" s="17"/>
      <c r="Q44" s="17"/>
      <c r="R44" s="17"/>
      <c r="S44" s="17"/>
      <c r="T44" s="17"/>
      <c r="U44" s="17"/>
      <c r="V44" s="17"/>
      <c r="W44" s="17"/>
      <c r="X44" s="352"/>
      <c r="Y44" s="353"/>
      <c r="Z44" s="112" t="str">
        <f>IF(AB44="評価なし","評価なし",IF(AB44&gt;=2.5,"A",IF(AB44&gt;=1.5,"B", IF(AB44&gt;=0.5,"C",IF(AB44&lt;0.5,"D","評価なし")))))</f>
        <v>A</v>
      </c>
      <c r="AA44" s="17"/>
      <c r="AB44" s="32">
        <f>IF(AND(AB45="評価なし",AB46="評価なし",AB47="評価なし"),"評価なし",(AC45+AC46+AC47)/(3-AC44))</f>
        <v>2.6666666666666665</v>
      </c>
      <c r="AC44" s="42">
        <f>COUNTIF(AB45:AB47,"評価なし")</f>
        <v>0</v>
      </c>
      <c r="AD44" s="17"/>
      <c r="AE44" s="17"/>
      <c r="AF44" s="17"/>
      <c r="AG44" s="17"/>
      <c r="AH44" s="17"/>
      <c r="AI44" s="17"/>
      <c r="AJ44" s="17"/>
      <c r="AK44" s="352"/>
      <c r="AL44" s="353"/>
      <c r="AM44" s="293" t="s">
        <v>73</v>
      </c>
      <c r="AN44" s="294"/>
      <c r="AO44" s="294"/>
      <c r="AP44" s="294"/>
      <c r="AQ44" s="295"/>
      <c r="AR44" s="92"/>
      <c r="AS44" s="85"/>
      <c r="AT44" s="85"/>
      <c r="AU44" s="85"/>
      <c r="AV44" s="85"/>
      <c r="AW44" s="85"/>
      <c r="AX44" s="85"/>
      <c r="AY44" s="85"/>
    </row>
    <row r="45" spans="1:51" ht="99.75" customHeight="1" x14ac:dyDescent="0.15">
      <c r="B45" s="401" t="s">
        <v>87</v>
      </c>
      <c r="C45" s="402"/>
      <c r="D45" s="402"/>
      <c r="E45" s="402"/>
      <c r="F45" s="402"/>
      <c r="G45" s="402"/>
      <c r="H45" s="402"/>
      <c r="I45" s="402"/>
      <c r="J45" s="403"/>
      <c r="K45" s="118" t="s">
        <v>119</v>
      </c>
      <c r="L45" s="33"/>
      <c r="M45" s="39" t="str">
        <f>IF(K45="A","3",IF(K45="B","2", IF(K45="C","1",IF(K45="D","0","評価なし"))))</f>
        <v>3</v>
      </c>
      <c r="N45" s="38" t="str">
        <f>IF(M45="評価なし",0,M45)</f>
        <v>3</v>
      </c>
      <c r="O45" s="33"/>
      <c r="P45" s="33"/>
      <c r="Q45" s="33"/>
      <c r="R45" s="33"/>
      <c r="S45" s="33"/>
      <c r="T45" s="33"/>
      <c r="U45" s="33"/>
      <c r="V45" s="33"/>
      <c r="W45" s="33"/>
      <c r="X45" s="544" t="s">
        <v>139</v>
      </c>
      <c r="Y45" s="407"/>
      <c r="Z45" s="118" t="s">
        <v>174</v>
      </c>
      <c r="AA45" s="124"/>
      <c r="AB45" s="48" t="str">
        <f>IF(Z45="A","3",IF(Z45="B","2", IF(Z45="C","1",IF(Z45="D","0","評価なし"))))</f>
        <v>2</v>
      </c>
      <c r="AC45" s="49" t="str">
        <f>IF(AB45="評価なし",0,AB45)</f>
        <v>2</v>
      </c>
      <c r="AD45" s="124"/>
      <c r="AE45" s="124"/>
      <c r="AF45" s="124"/>
      <c r="AG45" s="124"/>
      <c r="AH45" s="124"/>
      <c r="AI45" s="124"/>
      <c r="AJ45" s="124"/>
      <c r="AK45" s="546" t="s">
        <v>201</v>
      </c>
      <c r="AL45" s="547"/>
      <c r="AM45" s="585" t="s">
        <v>208</v>
      </c>
      <c r="AN45" s="586"/>
      <c r="AO45" s="586"/>
      <c r="AP45" s="586"/>
      <c r="AQ45" s="587"/>
    </row>
    <row r="46" spans="1:51" s="1" customFormat="1" ht="99.75" customHeight="1" x14ac:dyDescent="0.15">
      <c r="A46" s="21"/>
      <c r="B46" s="305" t="s">
        <v>74</v>
      </c>
      <c r="C46" s="306"/>
      <c r="D46" s="306"/>
      <c r="E46" s="306"/>
      <c r="F46" s="306"/>
      <c r="G46" s="306"/>
      <c r="H46" s="306"/>
      <c r="I46" s="306"/>
      <c r="J46" s="307"/>
      <c r="K46" s="113" t="s">
        <v>119</v>
      </c>
      <c r="L46" s="44"/>
      <c r="M46" s="40" t="str">
        <f>IF(K46="A","3",IF(K46="B","2", IF(K46="C","1",IF(K46="D","0","評価なし"))))</f>
        <v>3</v>
      </c>
      <c r="N46" s="41" t="str">
        <f>IF(M46="評価なし",0,M46)</f>
        <v>3</v>
      </c>
      <c r="O46" s="44"/>
      <c r="P46" s="44"/>
      <c r="Q46" s="44"/>
      <c r="R46" s="44"/>
      <c r="S46" s="44"/>
      <c r="T46" s="44"/>
      <c r="U46" s="44"/>
      <c r="V46" s="44"/>
      <c r="W46" s="44"/>
      <c r="X46" s="416" t="s">
        <v>127</v>
      </c>
      <c r="Y46" s="545"/>
      <c r="Z46" s="113" t="s">
        <v>119</v>
      </c>
      <c r="AA46" s="50"/>
      <c r="AB46" s="51" t="str">
        <f>IF(Z46="A","3",IF(Z46="B","2", IF(Z46="C","1",IF(Z46="D","0","評価なし"))))</f>
        <v>3</v>
      </c>
      <c r="AC46" s="52" t="str">
        <f>IF(AB46="評価なし",0,AB46)</f>
        <v>3</v>
      </c>
      <c r="AD46" s="50"/>
      <c r="AE46" s="50"/>
      <c r="AF46" s="50"/>
      <c r="AG46" s="50"/>
      <c r="AH46" s="50"/>
      <c r="AI46" s="50"/>
      <c r="AJ46" s="50"/>
      <c r="AK46" s="322" t="s">
        <v>169</v>
      </c>
      <c r="AL46" s="323"/>
      <c r="AM46" s="370" t="s">
        <v>208</v>
      </c>
      <c r="AN46" s="371"/>
      <c r="AO46" s="371"/>
      <c r="AP46" s="371"/>
      <c r="AQ46" s="372"/>
    </row>
    <row r="47" spans="1:51" s="1" customFormat="1" ht="99.75" customHeight="1" x14ac:dyDescent="0.15">
      <c r="A47" s="21"/>
      <c r="B47" s="311" t="s">
        <v>75</v>
      </c>
      <c r="C47" s="312"/>
      <c r="D47" s="312"/>
      <c r="E47" s="312"/>
      <c r="F47" s="312"/>
      <c r="G47" s="312"/>
      <c r="H47" s="312"/>
      <c r="I47" s="312"/>
      <c r="J47" s="313"/>
      <c r="K47" s="114" t="s">
        <v>119</v>
      </c>
      <c r="L47" s="84"/>
      <c r="M47" s="46" t="str">
        <f>IF(K47="A","3",IF(K47="B","2", IF(K47="C","1",IF(K47="D","0","評価なし"))))</f>
        <v>3</v>
      </c>
      <c r="N47" s="161" t="str">
        <f>IF(M47="評価なし",0,M47)</f>
        <v>3</v>
      </c>
      <c r="O47" s="84"/>
      <c r="P47" s="84"/>
      <c r="Q47" s="84"/>
      <c r="R47" s="84"/>
      <c r="S47" s="84"/>
      <c r="T47" s="84"/>
      <c r="U47" s="84"/>
      <c r="V47" s="84"/>
      <c r="W47" s="84"/>
      <c r="X47" s="320" t="s">
        <v>128</v>
      </c>
      <c r="Y47" s="321"/>
      <c r="Z47" s="114" t="s">
        <v>119</v>
      </c>
      <c r="AA47" s="162"/>
      <c r="AB47" s="53" t="str">
        <f>IF(Z47="A","3",IF(Z47="B","2", IF(Z47="C","1",IF(Z47="D","0","評価なし"))))</f>
        <v>3</v>
      </c>
      <c r="AC47" s="163" t="str">
        <f>IF(AB47="評価なし",0,AB47)</f>
        <v>3</v>
      </c>
      <c r="AD47" s="162"/>
      <c r="AE47" s="162"/>
      <c r="AF47" s="162"/>
      <c r="AG47" s="162"/>
      <c r="AH47" s="162"/>
      <c r="AI47" s="162"/>
      <c r="AJ47" s="162"/>
      <c r="AK47" s="322" t="s">
        <v>169</v>
      </c>
      <c r="AL47" s="323"/>
      <c r="AM47" s="363" t="s">
        <v>208</v>
      </c>
      <c r="AN47" s="364"/>
      <c r="AO47" s="364"/>
      <c r="AP47" s="364"/>
      <c r="AQ47" s="365"/>
    </row>
    <row r="48" spans="1:51" ht="87" customHeight="1" x14ac:dyDescent="0.15">
      <c r="B48" s="287" t="s">
        <v>65</v>
      </c>
      <c r="C48" s="288"/>
      <c r="D48" s="288"/>
      <c r="E48" s="288"/>
      <c r="F48" s="288"/>
      <c r="G48" s="288"/>
      <c r="H48" s="288"/>
      <c r="I48" s="288"/>
      <c r="J48" s="289"/>
      <c r="K48" s="328" t="s">
        <v>129</v>
      </c>
      <c r="L48" s="329"/>
      <c r="M48" s="329"/>
      <c r="N48" s="329"/>
      <c r="O48" s="329"/>
      <c r="P48" s="329"/>
      <c r="Q48" s="329"/>
      <c r="R48" s="329"/>
      <c r="S48" s="329"/>
      <c r="T48" s="329"/>
      <c r="U48" s="329"/>
      <c r="V48" s="329"/>
      <c r="W48" s="329"/>
      <c r="X48" s="329"/>
      <c r="Y48" s="330"/>
      <c r="Z48" s="334" t="s">
        <v>195</v>
      </c>
      <c r="AA48" s="335"/>
      <c r="AB48" s="335"/>
      <c r="AC48" s="335"/>
      <c r="AD48" s="335"/>
      <c r="AE48" s="335"/>
      <c r="AF48" s="335"/>
      <c r="AG48" s="335"/>
      <c r="AH48" s="335"/>
      <c r="AI48" s="335"/>
      <c r="AJ48" s="335"/>
      <c r="AK48" s="335"/>
      <c r="AL48" s="336"/>
      <c r="AM48" s="641" t="s">
        <v>208</v>
      </c>
      <c r="AN48" s="324"/>
      <c r="AO48" s="324"/>
      <c r="AP48" s="324"/>
      <c r="AQ48" s="325"/>
    </row>
    <row r="49" spans="1:51" ht="87" customHeight="1" thickBot="1" x14ac:dyDescent="0.2">
      <c r="B49" s="290" t="s">
        <v>55</v>
      </c>
      <c r="C49" s="291"/>
      <c r="D49" s="291"/>
      <c r="E49" s="291"/>
      <c r="F49" s="291"/>
      <c r="G49" s="291"/>
      <c r="H49" s="291"/>
      <c r="I49" s="291"/>
      <c r="J49" s="292"/>
      <c r="K49" s="331" t="s">
        <v>140</v>
      </c>
      <c r="L49" s="332"/>
      <c r="M49" s="332"/>
      <c r="N49" s="332"/>
      <c r="O49" s="332"/>
      <c r="P49" s="332"/>
      <c r="Q49" s="332"/>
      <c r="R49" s="332"/>
      <c r="S49" s="332"/>
      <c r="T49" s="332"/>
      <c r="U49" s="332"/>
      <c r="V49" s="332"/>
      <c r="W49" s="332"/>
      <c r="X49" s="332"/>
      <c r="Y49" s="333"/>
      <c r="Z49" s="337"/>
      <c r="AA49" s="338"/>
      <c r="AB49" s="338"/>
      <c r="AC49" s="338"/>
      <c r="AD49" s="338"/>
      <c r="AE49" s="338"/>
      <c r="AF49" s="338"/>
      <c r="AG49" s="338"/>
      <c r="AH49" s="338"/>
      <c r="AI49" s="338"/>
      <c r="AJ49" s="338"/>
      <c r="AK49" s="338"/>
      <c r="AL49" s="339"/>
      <c r="AM49" s="326" t="s">
        <v>208</v>
      </c>
      <c r="AN49" s="326"/>
      <c r="AO49" s="326"/>
      <c r="AP49" s="326"/>
      <c r="AQ49" s="327"/>
    </row>
    <row r="50" spans="1:51" s="18" customFormat="1" ht="44.25" customHeight="1" thickBot="1" x14ac:dyDescent="0.2">
      <c r="B50" s="417" t="s">
        <v>12</v>
      </c>
      <c r="C50" s="418"/>
      <c r="D50" s="418"/>
      <c r="E50" s="418"/>
      <c r="F50" s="418"/>
      <c r="G50" s="418"/>
      <c r="H50" s="418"/>
      <c r="I50" s="418"/>
      <c r="J50" s="419"/>
      <c r="K50" s="108" t="str">
        <f>IF(M50="評価なし","評価なし",IF(M50&gt;=2.5,"A",IF(M50&gt;=1.5,"B", IF(M50&gt;=0.5,"C",IF(M50&lt;0.5,"D","評価なし")))))</f>
        <v>A</v>
      </c>
      <c r="M50" s="55">
        <f>IF(AND(M52="評価なし",M53="評価なし",M54="評価なし",M55="評価なし",M59="評価なし",M60="評価なし",M61="評価なし",M62="評価なし",M63="評価なし",M64="評価なし",M65="評価なし"),"評価なし",(N52+N53+N54+N55+N59+N60+N61+N62+N63+N64+N65)/(11-N50))</f>
        <v>3</v>
      </c>
      <c r="N50" s="18">
        <f>COUNTIF(M52:M55,"評価なし")+COUNTIF(M59:M65,"評価なし")</f>
        <v>1</v>
      </c>
      <c r="X50" s="316"/>
      <c r="Y50" s="317"/>
      <c r="Z50" s="122" t="str">
        <f>IF(AB50="評価なし","評価なし",IF(AB50&gt;=2.5,"A",IF(AB50&gt;=1.5,"B", IF(AB50&gt;=0.5,"C",IF(AB50&lt;0.5,"D","評価なし")))))</f>
        <v>A</v>
      </c>
      <c r="AB50" s="55">
        <f>IF(AND(AB52="評価なし",AB53="評価なし",AB54="評価なし",AB55="評価なし",AB59="評価なし",AB60="評価なし",AB61="評価なし",AB62="評価なし",AB63="評価なし",AB64="評価なし",AB65="評価なし"),"評価なし",(AC52+AC53+AC54+AC55+AC59+AC60+AC61+AC62+AC63+AC64+AC65)/(11-AC50))</f>
        <v>3</v>
      </c>
      <c r="AC50" s="18">
        <f>COUNTIF(AB52:AB55,"評価なし")+COUNTIF(AB59:AB65,"評価なし")</f>
        <v>1</v>
      </c>
      <c r="AK50" s="316"/>
      <c r="AL50" s="317"/>
      <c r="AM50" s="346" t="s">
        <v>12</v>
      </c>
      <c r="AN50" s="347"/>
      <c r="AO50" s="347"/>
      <c r="AP50" s="347"/>
      <c r="AQ50" s="348"/>
      <c r="AR50" s="185"/>
      <c r="AS50" s="185"/>
      <c r="AT50" s="185"/>
      <c r="AU50" s="185"/>
      <c r="AV50" s="185"/>
      <c r="AW50" s="185"/>
      <c r="AX50" s="185"/>
      <c r="AY50" s="185"/>
    </row>
    <row r="51" spans="1:51" s="1" customFormat="1" ht="33.75" customHeight="1" x14ac:dyDescent="0.15">
      <c r="B51" s="420" t="s">
        <v>67</v>
      </c>
      <c r="C51" s="421"/>
      <c r="D51" s="421"/>
      <c r="E51" s="421"/>
      <c r="F51" s="421"/>
      <c r="G51" s="421"/>
      <c r="H51" s="421"/>
      <c r="I51" s="421"/>
      <c r="J51" s="422"/>
      <c r="K51" s="110" t="str">
        <f>IF(M51="評価なし","評価なし",IF(M51&gt;=2.5,"A",IF(M51&gt;=1.5,"B", IF(M51&gt;=0.5,"C",IF(M51&lt;0.5,"D","評価なし")))))</f>
        <v>A</v>
      </c>
      <c r="L51" s="2"/>
      <c r="M51" s="12">
        <f>IF(AND(M52="評価なし",M53="評価なし",M54="評価なし",M55="評価なし"),"評価なし",(N52+N53+N54+N55)/(4-N51))</f>
        <v>3</v>
      </c>
      <c r="N51" s="2">
        <f>COUNTIF(M52:M55,"評価なし")</f>
        <v>0</v>
      </c>
      <c r="O51" s="2"/>
      <c r="P51" s="2"/>
      <c r="Q51" s="2"/>
      <c r="R51" s="2"/>
      <c r="S51" s="2"/>
      <c r="T51" s="2"/>
      <c r="U51" s="2"/>
      <c r="V51" s="2"/>
      <c r="W51" s="2"/>
      <c r="X51" s="318"/>
      <c r="Y51" s="319"/>
      <c r="Z51" s="123" t="str">
        <f>IF(AB51="評価なし","評価なし",IF(AB51&gt;=2.5,"A",IF(AB51&gt;=1.5,"B", IF(AB51&gt;=0.5,"C",IF(AB51&lt;0.5,"D","評価なし")))))</f>
        <v>A</v>
      </c>
      <c r="AA51" s="2"/>
      <c r="AB51" s="12">
        <f>IF(AND(AB52="評価なし",AB53="評価なし",AB54="評価なし",AB55="評価なし"),"評価なし",(AC52+AC53+AC54+AC55)/(4-AC51))</f>
        <v>3</v>
      </c>
      <c r="AC51" s="2">
        <f>COUNTIF(AB52:AB55,"評価なし")</f>
        <v>0</v>
      </c>
      <c r="AD51" s="2"/>
      <c r="AE51" s="2"/>
      <c r="AF51" s="2"/>
      <c r="AG51" s="2"/>
      <c r="AH51" s="2"/>
      <c r="AI51" s="2"/>
      <c r="AJ51" s="2"/>
      <c r="AK51" s="318"/>
      <c r="AL51" s="319"/>
      <c r="AM51" s="349" t="s">
        <v>34</v>
      </c>
      <c r="AN51" s="350"/>
      <c r="AO51" s="350"/>
      <c r="AP51" s="350"/>
      <c r="AQ51" s="351"/>
      <c r="AR51" s="186"/>
      <c r="AS51" s="186"/>
      <c r="AT51" s="186"/>
      <c r="AU51" s="186"/>
      <c r="AV51" s="186"/>
      <c r="AW51" s="186"/>
      <c r="AX51" s="186"/>
      <c r="AY51" s="186"/>
    </row>
    <row r="52" spans="1:51" s="1" customFormat="1" ht="85.5" customHeight="1" x14ac:dyDescent="0.15">
      <c r="B52" s="401" t="s">
        <v>70</v>
      </c>
      <c r="C52" s="402"/>
      <c r="D52" s="402"/>
      <c r="E52" s="402"/>
      <c r="F52" s="402"/>
      <c r="G52" s="402"/>
      <c r="H52" s="402"/>
      <c r="I52" s="402"/>
      <c r="J52" s="403"/>
      <c r="K52" s="118" t="s">
        <v>119</v>
      </c>
      <c r="L52" s="47"/>
      <c r="M52" s="173" t="str">
        <f>IF(K52="A","3",IF(K52="B","2", IF(K52="C","1",IF(K52="D","0","評価なし"))))</f>
        <v>3</v>
      </c>
      <c r="N52" s="187" t="str">
        <f>IF(M52="評価なし",0,M52)</f>
        <v>3</v>
      </c>
      <c r="O52" s="47"/>
      <c r="P52" s="47"/>
      <c r="Q52" s="47"/>
      <c r="R52" s="47"/>
      <c r="S52" s="47"/>
      <c r="T52" s="47"/>
      <c r="U52" s="47"/>
      <c r="V52" s="47"/>
      <c r="W52" s="47"/>
      <c r="X52" s="406" t="s">
        <v>141</v>
      </c>
      <c r="Y52" s="407"/>
      <c r="Z52" s="118" t="s">
        <v>119</v>
      </c>
      <c r="AA52" s="47"/>
      <c r="AB52" s="173" t="str">
        <f>IF(Z52="A","3",IF(Z52="B","2", IF(Z52="C","1",IF(Z52="D","0","評価なし"))))</f>
        <v>3</v>
      </c>
      <c r="AC52" s="187" t="str">
        <f>IF(AB52="評価なし",0,AB52)</f>
        <v>3</v>
      </c>
      <c r="AD52" s="47"/>
      <c r="AE52" s="47"/>
      <c r="AF52" s="47"/>
      <c r="AG52" s="47"/>
      <c r="AH52" s="47"/>
      <c r="AI52" s="47"/>
      <c r="AJ52" s="47"/>
      <c r="AK52" s="340" t="s">
        <v>170</v>
      </c>
      <c r="AL52" s="341"/>
      <c r="AM52" s="632" t="s">
        <v>208</v>
      </c>
      <c r="AN52" s="633"/>
      <c r="AO52" s="633"/>
      <c r="AP52" s="633"/>
      <c r="AQ52" s="634"/>
    </row>
    <row r="53" spans="1:51" s="1" customFormat="1" ht="85.5" customHeight="1" x14ac:dyDescent="0.15">
      <c r="A53" s="2"/>
      <c r="B53" s="305" t="s">
        <v>68</v>
      </c>
      <c r="C53" s="306"/>
      <c r="D53" s="306"/>
      <c r="E53" s="306"/>
      <c r="F53" s="306"/>
      <c r="G53" s="306"/>
      <c r="H53" s="306"/>
      <c r="I53" s="306"/>
      <c r="J53" s="307"/>
      <c r="K53" s="113" t="s">
        <v>119</v>
      </c>
      <c r="L53" s="50"/>
      <c r="M53" s="174" t="str">
        <f>IF(K53="A","3",IF(K53="B","2", IF(K53="C","1",IF(K53="D","0","評価なし"))))</f>
        <v>3</v>
      </c>
      <c r="N53" s="188" t="str">
        <f>IF(M53="評価なし",0,M53)</f>
        <v>3</v>
      </c>
      <c r="O53" s="50"/>
      <c r="P53" s="50"/>
      <c r="Q53" s="50"/>
      <c r="R53" s="50"/>
      <c r="S53" s="50"/>
      <c r="T53" s="50"/>
      <c r="U53" s="50"/>
      <c r="V53" s="50"/>
      <c r="W53" s="50"/>
      <c r="X53" s="416" t="s">
        <v>142</v>
      </c>
      <c r="Y53" s="545"/>
      <c r="Z53" s="113" t="s">
        <v>119</v>
      </c>
      <c r="AA53" s="50"/>
      <c r="AB53" s="174" t="str">
        <f>IF(Z53="A","3",IF(Z53="B","2", IF(Z53="C","1",IF(Z53="D","0","評価なし"))))</f>
        <v>3</v>
      </c>
      <c r="AC53" s="188" t="str">
        <f t="shared" ref="AC53:AC55" si="1">IF(AB53="評価なし",0,AB53)</f>
        <v>3</v>
      </c>
      <c r="AD53" s="50"/>
      <c r="AE53" s="50"/>
      <c r="AF53" s="50"/>
      <c r="AG53" s="50"/>
      <c r="AH53" s="50"/>
      <c r="AI53" s="50"/>
      <c r="AJ53" s="50"/>
      <c r="AK53" s="356" t="s">
        <v>202</v>
      </c>
      <c r="AL53" s="357"/>
      <c r="AM53" s="635" t="s">
        <v>208</v>
      </c>
      <c r="AN53" s="636"/>
      <c r="AO53" s="636"/>
      <c r="AP53" s="636"/>
      <c r="AQ53" s="637"/>
    </row>
    <row r="54" spans="1:51" s="1" customFormat="1" ht="85.5" customHeight="1" x14ac:dyDescent="0.15">
      <c r="A54" s="2"/>
      <c r="B54" s="305" t="s">
        <v>76</v>
      </c>
      <c r="C54" s="306"/>
      <c r="D54" s="306"/>
      <c r="E54" s="306"/>
      <c r="F54" s="306"/>
      <c r="G54" s="306"/>
      <c r="H54" s="306"/>
      <c r="I54" s="306"/>
      <c r="J54" s="307"/>
      <c r="K54" s="113" t="s">
        <v>119</v>
      </c>
      <c r="L54" s="50"/>
      <c r="M54" s="174" t="str">
        <f>IF(K54="A","3",IF(K54="B","2", IF(K54="C","1",IF(K54="D","0","評価なし"))))</f>
        <v>3</v>
      </c>
      <c r="N54" s="188" t="str">
        <f>IF(M54="評価なし",0,M54)</f>
        <v>3</v>
      </c>
      <c r="O54" s="50"/>
      <c r="P54" s="50"/>
      <c r="Q54" s="50"/>
      <c r="R54" s="50"/>
      <c r="S54" s="50"/>
      <c r="T54" s="50"/>
      <c r="U54" s="50"/>
      <c r="V54" s="50"/>
      <c r="W54" s="50"/>
      <c r="X54" s="314" t="s">
        <v>143</v>
      </c>
      <c r="Y54" s="315"/>
      <c r="Z54" s="113" t="s">
        <v>119</v>
      </c>
      <c r="AA54" s="50"/>
      <c r="AB54" s="174" t="str">
        <f>IF(Z54="A","3",IF(Z54="B","2", IF(Z54="C","1",IF(Z54="D","0","評価なし"))))</f>
        <v>3</v>
      </c>
      <c r="AC54" s="188" t="str">
        <f t="shared" si="1"/>
        <v>3</v>
      </c>
      <c r="AD54" s="50"/>
      <c r="AE54" s="50"/>
      <c r="AF54" s="50"/>
      <c r="AG54" s="50"/>
      <c r="AH54" s="50"/>
      <c r="AI54" s="50"/>
      <c r="AJ54" s="50"/>
      <c r="AK54" s="356" t="s">
        <v>169</v>
      </c>
      <c r="AL54" s="357"/>
      <c r="AM54" s="635" t="s">
        <v>208</v>
      </c>
      <c r="AN54" s="636"/>
      <c r="AO54" s="636"/>
      <c r="AP54" s="636"/>
      <c r="AQ54" s="637"/>
    </row>
    <row r="55" spans="1:51" s="1" customFormat="1" ht="85.5" customHeight="1" x14ac:dyDescent="0.15">
      <c r="A55" s="2"/>
      <c r="B55" s="311" t="s">
        <v>69</v>
      </c>
      <c r="C55" s="312"/>
      <c r="D55" s="312"/>
      <c r="E55" s="312"/>
      <c r="F55" s="312"/>
      <c r="G55" s="312"/>
      <c r="H55" s="312"/>
      <c r="I55" s="312"/>
      <c r="J55" s="313"/>
      <c r="K55" s="114" t="s">
        <v>119</v>
      </c>
      <c r="L55" s="162"/>
      <c r="M55" s="175" t="str">
        <f>IF(K55="A","3",IF(K55="B","2", IF(K55="C","1",IF(K55="D","0","評価なし"))))</f>
        <v>3</v>
      </c>
      <c r="N55" s="189" t="str">
        <f>IF(M55="評価なし",0,M55)</f>
        <v>3</v>
      </c>
      <c r="O55" s="162"/>
      <c r="P55" s="162"/>
      <c r="Q55" s="162"/>
      <c r="R55" s="162"/>
      <c r="S55" s="162"/>
      <c r="T55" s="162"/>
      <c r="U55" s="162"/>
      <c r="V55" s="162"/>
      <c r="W55" s="162"/>
      <c r="X55" s="342" t="s">
        <v>130</v>
      </c>
      <c r="Y55" s="343"/>
      <c r="Z55" s="114" t="s">
        <v>119</v>
      </c>
      <c r="AA55" s="162"/>
      <c r="AB55" s="175" t="str">
        <f>IF(Z55="A","3",IF(Z55="B","2", IF(Z55="C","1",IF(Z55="D","0","評価なし"))))</f>
        <v>3</v>
      </c>
      <c r="AC55" s="189" t="str">
        <f t="shared" si="1"/>
        <v>3</v>
      </c>
      <c r="AD55" s="162"/>
      <c r="AE55" s="162"/>
      <c r="AF55" s="162"/>
      <c r="AG55" s="162"/>
      <c r="AH55" s="162"/>
      <c r="AI55" s="162"/>
      <c r="AJ55" s="162"/>
      <c r="AK55" s="344" t="s">
        <v>203</v>
      </c>
      <c r="AL55" s="345"/>
      <c r="AM55" s="643" t="s">
        <v>208</v>
      </c>
      <c r="AN55" s="644"/>
      <c r="AO55" s="644"/>
      <c r="AP55" s="644"/>
      <c r="AQ55" s="645"/>
    </row>
    <row r="56" spans="1:51" ht="85.5" customHeight="1" x14ac:dyDescent="0.15">
      <c r="B56" s="287" t="s">
        <v>65</v>
      </c>
      <c r="C56" s="288"/>
      <c r="D56" s="288"/>
      <c r="E56" s="288"/>
      <c r="F56" s="288"/>
      <c r="G56" s="288"/>
      <c r="H56" s="288"/>
      <c r="I56" s="288"/>
      <c r="J56" s="289"/>
      <c r="K56" s="328" t="s">
        <v>144</v>
      </c>
      <c r="L56" s="329"/>
      <c r="M56" s="329"/>
      <c r="N56" s="329"/>
      <c r="O56" s="329"/>
      <c r="P56" s="329"/>
      <c r="Q56" s="329"/>
      <c r="R56" s="329"/>
      <c r="S56" s="329"/>
      <c r="T56" s="329"/>
      <c r="U56" s="329"/>
      <c r="V56" s="329"/>
      <c r="W56" s="329"/>
      <c r="X56" s="329"/>
      <c r="Y56" s="330"/>
      <c r="Z56" s="334" t="s">
        <v>171</v>
      </c>
      <c r="AA56" s="335"/>
      <c r="AB56" s="335"/>
      <c r="AC56" s="335"/>
      <c r="AD56" s="335"/>
      <c r="AE56" s="335"/>
      <c r="AF56" s="335"/>
      <c r="AG56" s="335"/>
      <c r="AH56" s="335"/>
      <c r="AI56" s="335"/>
      <c r="AJ56" s="335"/>
      <c r="AK56" s="335"/>
      <c r="AL56" s="336"/>
      <c r="AM56" s="638" t="s">
        <v>208</v>
      </c>
      <c r="AN56" s="638"/>
      <c r="AO56" s="638"/>
      <c r="AP56" s="638"/>
      <c r="AQ56" s="646"/>
    </row>
    <row r="57" spans="1:51" ht="85.5" customHeight="1" thickBot="1" x14ac:dyDescent="0.2">
      <c r="B57" s="290" t="s">
        <v>55</v>
      </c>
      <c r="C57" s="291"/>
      <c r="D57" s="291"/>
      <c r="E57" s="291"/>
      <c r="F57" s="291"/>
      <c r="G57" s="291"/>
      <c r="H57" s="291"/>
      <c r="I57" s="291"/>
      <c r="J57" s="292"/>
      <c r="K57" s="331" t="s">
        <v>131</v>
      </c>
      <c r="L57" s="332"/>
      <c r="M57" s="332"/>
      <c r="N57" s="332"/>
      <c r="O57" s="332"/>
      <c r="P57" s="332"/>
      <c r="Q57" s="332"/>
      <c r="R57" s="332"/>
      <c r="S57" s="332"/>
      <c r="T57" s="332"/>
      <c r="U57" s="332"/>
      <c r="V57" s="332"/>
      <c r="W57" s="332"/>
      <c r="X57" s="332"/>
      <c r="Y57" s="333"/>
      <c r="Z57" s="522" t="s">
        <v>204</v>
      </c>
      <c r="AA57" s="523"/>
      <c r="AB57" s="523"/>
      <c r="AC57" s="523"/>
      <c r="AD57" s="523"/>
      <c r="AE57" s="523"/>
      <c r="AF57" s="523"/>
      <c r="AG57" s="523"/>
      <c r="AH57" s="523"/>
      <c r="AI57" s="523"/>
      <c r="AJ57" s="523"/>
      <c r="AK57" s="523"/>
      <c r="AL57" s="524"/>
      <c r="AM57" s="628" t="s">
        <v>208</v>
      </c>
      <c r="AN57" s="628"/>
      <c r="AO57" s="628"/>
      <c r="AP57" s="628"/>
      <c r="AQ57" s="629"/>
    </row>
    <row r="58" spans="1:51" s="1" customFormat="1" ht="43.5" customHeight="1" x14ac:dyDescent="0.15">
      <c r="A58" s="7"/>
      <c r="B58" s="293" t="s">
        <v>63</v>
      </c>
      <c r="C58" s="294"/>
      <c r="D58" s="294"/>
      <c r="E58" s="294"/>
      <c r="F58" s="294"/>
      <c r="G58" s="294"/>
      <c r="H58" s="294"/>
      <c r="I58" s="294"/>
      <c r="J58" s="295"/>
      <c r="K58" s="109" t="str">
        <f>IF(M58="評価なし","評価なし",IF(M58&gt;=2.5,"A",IF(M58&gt;=1.5,"B", IF(M58&gt;=0.5,"C",IF(M58&lt;0.5,"D","評価なし")))))</f>
        <v>A</v>
      </c>
      <c r="L58" s="2"/>
      <c r="M58" s="32">
        <f>IF(AND(M59="評価なし",M60="評価なし",M60="評価なし",M61="評価なし",M62="評価なし",M63="評価なし",M64="評価なし",M65="評価なし"),"評価なし",(N59+N60+N61+N62+N63+N64+N65)/(7-N58))</f>
        <v>3</v>
      </c>
      <c r="N58" s="42">
        <f>COUNTIF(M59:M65,"評価なし")</f>
        <v>1</v>
      </c>
      <c r="O58" s="2"/>
      <c r="P58" s="2"/>
      <c r="Q58" s="2"/>
      <c r="R58" s="2"/>
      <c r="S58" s="2"/>
      <c r="T58" s="2"/>
      <c r="U58" s="2"/>
      <c r="V58" s="2"/>
      <c r="W58" s="2"/>
      <c r="X58" s="352"/>
      <c r="Y58" s="353"/>
      <c r="Z58" s="193" t="str">
        <f>IF(AB58="評価なし","評価なし",IF(AB58&gt;=2.5,"A",IF(AB58&gt;=1.5,"B", IF(AB58&gt;=0.5,"C",IF(AB58&lt;0.5,"D","評価なし")))))</f>
        <v>A</v>
      </c>
      <c r="AA58" s="2"/>
      <c r="AB58" s="32">
        <f>IF(AND(AB59="評価なし",AB60="評価なし",AB60="評価なし",AB61="評価なし",AB62="評価なし",AB63="評価なし",AB64="評価なし",AB65="評価なし"),"評価なし",(AC59+AC60+AC61+AC62+AC63+AC64+AC65)/(7-AC58))</f>
        <v>3</v>
      </c>
      <c r="AC58" s="42">
        <f>COUNTIF(AB59:AB65,"評価なし")</f>
        <v>1</v>
      </c>
      <c r="AD58" s="2"/>
      <c r="AE58" s="2"/>
      <c r="AF58" s="2"/>
      <c r="AG58" s="2"/>
      <c r="AH58" s="2"/>
      <c r="AI58" s="2"/>
      <c r="AJ58" s="2"/>
      <c r="AK58" s="352"/>
      <c r="AL58" s="353"/>
      <c r="AM58" s="582" t="s">
        <v>63</v>
      </c>
      <c r="AN58" s="583"/>
      <c r="AO58" s="583"/>
      <c r="AP58" s="583"/>
      <c r="AQ58" s="584"/>
      <c r="AR58" s="85"/>
      <c r="AS58" s="85"/>
      <c r="AT58" s="85"/>
      <c r="AU58" s="85"/>
      <c r="AV58" s="85"/>
      <c r="AW58" s="85"/>
      <c r="AX58" s="85"/>
      <c r="AY58" s="86"/>
    </row>
    <row r="59" spans="1:51" s="1" customFormat="1" ht="105" customHeight="1" x14ac:dyDescent="0.15">
      <c r="A59" s="7"/>
      <c r="B59" s="302" t="s">
        <v>88</v>
      </c>
      <c r="C59" s="303"/>
      <c r="D59" s="303"/>
      <c r="E59" s="303"/>
      <c r="F59" s="303"/>
      <c r="G59" s="303"/>
      <c r="H59" s="303"/>
      <c r="I59" s="303"/>
      <c r="J59" s="304"/>
      <c r="K59" s="176" t="s">
        <v>119</v>
      </c>
      <c r="L59" s="57"/>
      <c r="M59" s="121" t="str">
        <f t="shared" ref="M59:M65" si="2">IF(K59="A","3",IF(K59="B","2", IF(K59="C","1",IF(K59="D","0","評価なし"))))</f>
        <v>3</v>
      </c>
      <c r="N59" s="58" t="str">
        <f t="shared" ref="N59:N65" si="3">IF(M59="評価なし",0,M59)</f>
        <v>3</v>
      </c>
      <c r="O59" s="47"/>
      <c r="P59" s="47"/>
      <c r="Q59" s="47"/>
      <c r="R59" s="47"/>
      <c r="S59" s="47"/>
      <c r="T59" s="47"/>
      <c r="U59" s="47"/>
      <c r="V59" s="47"/>
      <c r="W59" s="47"/>
      <c r="X59" s="354" t="s">
        <v>160</v>
      </c>
      <c r="Y59" s="355"/>
      <c r="Z59" s="164" t="s">
        <v>119</v>
      </c>
      <c r="AA59" s="57"/>
      <c r="AB59" s="121" t="str">
        <f t="shared" ref="AB59:AB65" si="4">IF(Z59="A","3",IF(Z59="B","2", IF(Z59="C","1",IF(Z59="D","0","評価なし"))))</f>
        <v>3</v>
      </c>
      <c r="AC59" s="58" t="str">
        <f>IF(AB59="評価なし",0,AB59)</f>
        <v>3</v>
      </c>
      <c r="AD59" s="47"/>
      <c r="AE59" s="47"/>
      <c r="AF59" s="47"/>
      <c r="AG59" s="47"/>
      <c r="AH59" s="47"/>
      <c r="AI59" s="47"/>
      <c r="AJ59" s="47"/>
      <c r="AK59" s="568" t="s">
        <v>205</v>
      </c>
      <c r="AL59" s="341"/>
      <c r="AM59" s="585" t="s">
        <v>208</v>
      </c>
      <c r="AN59" s="586"/>
      <c r="AO59" s="586"/>
      <c r="AP59" s="586"/>
      <c r="AQ59" s="587"/>
    </row>
    <row r="60" spans="1:51" s="1" customFormat="1" ht="77.25" customHeight="1" x14ac:dyDescent="0.15">
      <c r="A60" s="7"/>
      <c r="B60" s="305" t="s">
        <v>89</v>
      </c>
      <c r="C60" s="306"/>
      <c r="D60" s="306"/>
      <c r="E60" s="306"/>
      <c r="F60" s="306"/>
      <c r="G60" s="306"/>
      <c r="H60" s="306"/>
      <c r="I60" s="306"/>
      <c r="J60" s="307"/>
      <c r="K60" s="113" t="s">
        <v>119</v>
      </c>
      <c r="L60" s="50"/>
      <c r="M60" s="51" t="str">
        <f t="shared" si="2"/>
        <v>3</v>
      </c>
      <c r="N60" s="52" t="str">
        <f t="shared" si="3"/>
        <v>3</v>
      </c>
      <c r="O60" s="50"/>
      <c r="P60" s="50"/>
      <c r="Q60" s="50"/>
      <c r="R60" s="50"/>
      <c r="S60" s="50"/>
      <c r="T60" s="50"/>
      <c r="U60" s="50"/>
      <c r="V60" s="50"/>
      <c r="W60" s="50"/>
      <c r="X60" s="373" t="s">
        <v>145</v>
      </c>
      <c r="Y60" s="374"/>
      <c r="Z60" s="158" t="s">
        <v>119</v>
      </c>
      <c r="AA60" s="50"/>
      <c r="AB60" s="51" t="str">
        <f t="shared" si="4"/>
        <v>3</v>
      </c>
      <c r="AC60" s="52" t="str">
        <f>IF(AB60="評価なし",0,AB60)</f>
        <v>3</v>
      </c>
      <c r="AD60" s="50"/>
      <c r="AE60" s="50"/>
      <c r="AF60" s="50"/>
      <c r="AG60" s="50"/>
      <c r="AH60" s="50"/>
      <c r="AI60" s="50"/>
      <c r="AJ60" s="50"/>
      <c r="AK60" s="369" t="s">
        <v>169</v>
      </c>
      <c r="AL60" s="357"/>
      <c r="AM60" s="370" t="s">
        <v>208</v>
      </c>
      <c r="AN60" s="371"/>
      <c r="AO60" s="371"/>
      <c r="AP60" s="371"/>
      <c r="AQ60" s="372"/>
    </row>
    <row r="61" spans="1:51" s="1" customFormat="1" ht="77.25" customHeight="1" x14ac:dyDescent="0.15">
      <c r="A61" s="7"/>
      <c r="B61" s="305" t="s">
        <v>90</v>
      </c>
      <c r="C61" s="306"/>
      <c r="D61" s="306"/>
      <c r="E61" s="306"/>
      <c r="F61" s="306"/>
      <c r="G61" s="306"/>
      <c r="H61" s="306"/>
      <c r="I61" s="306"/>
      <c r="J61" s="307"/>
      <c r="K61" s="113" t="s">
        <v>119</v>
      </c>
      <c r="L61" s="50"/>
      <c r="M61" s="51" t="str">
        <f t="shared" si="2"/>
        <v>3</v>
      </c>
      <c r="N61" s="52" t="str">
        <f t="shared" si="3"/>
        <v>3</v>
      </c>
      <c r="O61" s="50"/>
      <c r="P61" s="50"/>
      <c r="Q61" s="50"/>
      <c r="R61" s="50"/>
      <c r="S61" s="50"/>
      <c r="T61" s="50"/>
      <c r="U61" s="50"/>
      <c r="V61" s="50"/>
      <c r="W61" s="50"/>
      <c r="X61" s="373" t="s">
        <v>146</v>
      </c>
      <c r="Y61" s="374"/>
      <c r="Z61" s="158" t="s">
        <v>119</v>
      </c>
      <c r="AA61" s="50"/>
      <c r="AB61" s="51" t="str">
        <f t="shared" si="4"/>
        <v>3</v>
      </c>
      <c r="AC61" s="52" t="str">
        <f t="shared" ref="AC61:AC63" si="5">IF(AB61="評価なし",0,AB61)</f>
        <v>3</v>
      </c>
      <c r="AD61" s="50"/>
      <c r="AE61" s="50"/>
      <c r="AF61" s="50"/>
      <c r="AG61" s="50"/>
      <c r="AH61" s="50"/>
      <c r="AI61" s="50"/>
      <c r="AJ61" s="50"/>
      <c r="AK61" s="369" t="s">
        <v>169</v>
      </c>
      <c r="AL61" s="357"/>
      <c r="AM61" s="370" t="s">
        <v>208</v>
      </c>
      <c r="AN61" s="371"/>
      <c r="AO61" s="371"/>
      <c r="AP61" s="371"/>
      <c r="AQ61" s="372"/>
    </row>
    <row r="62" spans="1:51" s="3" customFormat="1" ht="77.25" customHeight="1" x14ac:dyDescent="0.15">
      <c r="A62" s="5"/>
      <c r="B62" s="296" t="s">
        <v>91</v>
      </c>
      <c r="C62" s="297"/>
      <c r="D62" s="297"/>
      <c r="E62" s="297"/>
      <c r="F62" s="297"/>
      <c r="G62" s="297"/>
      <c r="H62" s="297"/>
      <c r="I62" s="297"/>
      <c r="J62" s="298"/>
      <c r="K62" s="113" t="s">
        <v>119</v>
      </c>
      <c r="L62" s="59"/>
      <c r="M62" s="51" t="str">
        <f t="shared" si="2"/>
        <v>3</v>
      </c>
      <c r="N62" s="52" t="str">
        <f t="shared" si="3"/>
        <v>3</v>
      </c>
      <c r="O62" s="59"/>
      <c r="P62" s="59"/>
      <c r="Q62" s="59"/>
      <c r="R62" s="59"/>
      <c r="S62" s="59"/>
      <c r="T62" s="59"/>
      <c r="U62" s="59"/>
      <c r="V62" s="59"/>
      <c r="W62" s="59"/>
      <c r="X62" s="375" t="s">
        <v>167</v>
      </c>
      <c r="Y62" s="376"/>
      <c r="Z62" s="158" t="s">
        <v>119</v>
      </c>
      <c r="AA62" s="59"/>
      <c r="AB62" s="51" t="str">
        <f t="shared" si="4"/>
        <v>3</v>
      </c>
      <c r="AC62" s="52" t="str">
        <f t="shared" si="5"/>
        <v>3</v>
      </c>
      <c r="AD62" s="59"/>
      <c r="AE62" s="59"/>
      <c r="AF62" s="59"/>
      <c r="AG62" s="59"/>
      <c r="AH62" s="59"/>
      <c r="AI62" s="59"/>
      <c r="AJ62" s="59"/>
      <c r="AK62" s="369" t="s">
        <v>206</v>
      </c>
      <c r="AL62" s="357"/>
      <c r="AM62" s="370" t="s">
        <v>208</v>
      </c>
      <c r="AN62" s="371"/>
      <c r="AO62" s="371"/>
      <c r="AP62" s="371"/>
      <c r="AQ62" s="372"/>
    </row>
    <row r="63" spans="1:51" s="3" customFormat="1" ht="77.25" customHeight="1" x14ac:dyDescent="0.15">
      <c r="A63" s="5"/>
      <c r="B63" s="305" t="s">
        <v>92</v>
      </c>
      <c r="C63" s="306"/>
      <c r="D63" s="306"/>
      <c r="E63" s="306"/>
      <c r="F63" s="306"/>
      <c r="G63" s="306"/>
      <c r="H63" s="306"/>
      <c r="I63" s="306"/>
      <c r="J63" s="307"/>
      <c r="K63" s="113" t="s">
        <v>119</v>
      </c>
      <c r="L63" s="59"/>
      <c r="M63" s="51" t="str">
        <f t="shared" si="2"/>
        <v>3</v>
      </c>
      <c r="N63" s="52" t="str">
        <f t="shared" si="3"/>
        <v>3</v>
      </c>
      <c r="O63" s="59"/>
      <c r="P63" s="59"/>
      <c r="Q63" s="59"/>
      <c r="R63" s="59"/>
      <c r="S63" s="59"/>
      <c r="T63" s="59"/>
      <c r="U63" s="59"/>
      <c r="V63" s="59"/>
      <c r="W63" s="59"/>
      <c r="X63" s="373" t="s">
        <v>132</v>
      </c>
      <c r="Y63" s="374"/>
      <c r="Z63" s="158" t="s">
        <v>119</v>
      </c>
      <c r="AA63" s="59"/>
      <c r="AB63" s="51" t="str">
        <f t="shared" si="4"/>
        <v>3</v>
      </c>
      <c r="AC63" s="52" t="str">
        <f t="shared" si="5"/>
        <v>3</v>
      </c>
      <c r="AD63" s="59"/>
      <c r="AE63" s="59"/>
      <c r="AF63" s="59"/>
      <c r="AG63" s="59"/>
      <c r="AH63" s="59"/>
      <c r="AI63" s="59"/>
      <c r="AJ63" s="59"/>
      <c r="AK63" s="369" t="s">
        <v>169</v>
      </c>
      <c r="AL63" s="357"/>
      <c r="AM63" s="370" t="s">
        <v>208</v>
      </c>
      <c r="AN63" s="371"/>
      <c r="AO63" s="371"/>
      <c r="AP63" s="371"/>
      <c r="AQ63" s="372"/>
    </row>
    <row r="64" spans="1:51" s="3" customFormat="1" ht="77.25" customHeight="1" x14ac:dyDescent="0.15">
      <c r="A64" s="5"/>
      <c r="B64" s="296" t="s">
        <v>96</v>
      </c>
      <c r="C64" s="297"/>
      <c r="D64" s="297"/>
      <c r="E64" s="297"/>
      <c r="F64" s="297"/>
      <c r="G64" s="297"/>
      <c r="H64" s="297"/>
      <c r="I64" s="297"/>
      <c r="J64" s="298"/>
      <c r="K64" s="177"/>
      <c r="L64" s="59"/>
      <c r="M64" s="119" t="str">
        <f t="shared" si="2"/>
        <v>評価なし</v>
      </c>
      <c r="N64" s="61">
        <f t="shared" si="3"/>
        <v>0</v>
      </c>
      <c r="O64" s="59"/>
      <c r="P64" s="59"/>
      <c r="Q64" s="59"/>
      <c r="R64" s="59"/>
      <c r="S64" s="59"/>
      <c r="T64" s="59"/>
      <c r="U64" s="59"/>
      <c r="V64" s="59"/>
      <c r="W64" s="59"/>
      <c r="X64" s="556"/>
      <c r="Y64" s="557"/>
      <c r="Z64" s="165"/>
      <c r="AA64" s="59"/>
      <c r="AB64" s="119" t="str">
        <f t="shared" si="4"/>
        <v>評価なし</v>
      </c>
      <c r="AC64" s="61">
        <f>IF(AB64="評価なし",0,AB64)</f>
        <v>0</v>
      </c>
      <c r="AD64" s="59"/>
      <c r="AE64" s="59"/>
      <c r="AF64" s="59"/>
      <c r="AG64" s="59"/>
      <c r="AH64" s="59"/>
      <c r="AI64" s="59"/>
      <c r="AJ64" s="59"/>
      <c r="AK64" s="369"/>
      <c r="AL64" s="357"/>
      <c r="AM64" s="370" t="s">
        <v>208</v>
      </c>
      <c r="AN64" s="371"/>
      <c r="AO64" s="371"/>
      <c r="AP64" s="371"/>
      <c r="AQ64" s="372"/>
    </row>
    <row r="65" spans="1:43" s="3" customFormat="1" ht="77.25" customHeight="1" x14ac:dyDescent="0.15">
      <c r="A65" s="5"/>
      <c r="B65" s="299" t="s">
        <v>97</v>
      </c>
      <c r="C65" s="300"/>
      <c r="D65" s="300"/>
      <c r="E65" s="300"/>
      <c r="F65" s="300"/>
      <c r="G65" s="300"/>
      <c r="H65" s="300"/>
      <c r="I65" s="300"/>
      <c r="J65" s="301"/>
      <c r="K65" s="178" t="s">
        <v>119</v>
      </c>
      <c r="L65" s="166"/>
      <c r="M65" s="120" t="str">
        <f t="shared" si="2"/>
        <v>3</v>
      </c>
      <c r="N65" s="167" t="str">
        <f t="shared" si="3"/>
        <v>3</v>
      </c>
      <c r="O65" s="166"/>
      <c r="P65" s="166"/>
      <c r="Q65" s="166"/>
      <c r="R65" s="166"/>
      <c r="S65" s="166"/>
      <c r="T65" s="166"/>
      <c r="U65" s="166"/>
      <c r="V65" s="166"/>
      <c r="W65" s="166"/>
      <c r="X65" s="361" t="s">
        <v>133</v>
      </c>
      <c r="Y65" s="362"/>
      <c r="Z65" s="168" t="s">
        <v>119</v>
      </c>
      <c r="AA65" s="166"/>
      <c r="AB65" s="120" t="str">
        <f t="shared" si="4"/>
        <v>3</v>
      </c>
      <c r="AC65" s="167" t="str">
        <f>IF(AB65="評価なし",0,AB65)</f>
        <v>3</v>
      </c>
      <c r="AD65" s="166"/>
      <c r="AE65" s="166"/>
      <c r="AF65" s="166"/>
      <c r="AG65" s="166"/>
      <c r="AH65" s="166"/>
      <c r="AI65" s="166"/>
      <c r="AJ65" s="166"/>
      <c r="AK65" s="369" t="s">
        <v>169</v>
      </c>
      <c r="AL65" s="357"/>
      <c r="AM65" s="363" t="s">
        <v>208</v>
      </c>
      <c r="AN65" s="364"/>
      <c r="AO65" s="364"/>
      <c r="AP65" s="364"/>
      <c r="AQ65" s="365"/>
    </row>
    <row r="66" spans="1:43" ht="75.75" customHeight="1" x14ac:dyDescent="0.15">
      <c r="B66" s="287" t="s">
        <v>65</v>
      </c>
      <c r="C66" s="288"/>
      <c r="D66" s="288"/>
      <c r="E66" s="288"/>
      <c r="F66" s="288"/>
      <c r="G66" s="288"/>
      <c r="H66" s="288"/>
      <c r="I66" s="288"/>
      <c r="J66" s="289"/>
      <c r="K66" s="328" t="s">
        <v>161</v>
      </c>
      <c r="L66" s="329"/>
      <c r="M66" s="329"/>
      <c r="N66" s="329"/>
      <c r="O66" s="329"/>
      <c r="P66" s="329"/>
      <c r="Q66" s="329"/>
      <c r="R66" s="329"/>
      <c r="S66" s="329"/>
      <c r="T66" s="329"/>
      <c r="U66" s="329"/>
      <c r="V66" s="329"/>
      <c r="W66" s="329"/>
      <c r="X66" s="329"/>
      <c r="Y66" s="330"/>
      <c r="Z66" s="367" t="s">
        <v>181</v>
      </c>
      <c r="AA66" s="224"/>
      <c r="AB66" s="224"/>
      <c r="AC66" s="224"/>
      <c r="AD66" s="224"/>
      <c r="AE66" s="224"/>
      <c r="AF66" s="224"/>
      <c r="AG66" s="224"/>
      <c r="AH66" s="224"/>
      <c r="AI66" s="224"/>
      <c r="AJ66" s="224"/>
      <c r="AK66" s="224"/>
      <c r="AL66" s="368"/>
      <c r="AM66" s="641" t="s">
        <v>208</v>
      </c>
      <c r="AN66" s="324"/>
      <c r="AO66" s="324"/>
      <c r="AP66" s="324"/>
      <c r="AQ66" s="325"/>
    </row>
    <row r="67" spans="1:43" ht="75.75" customHeight="1" thickBot="1" x14ac:dyDescent="0.2">
      <c r="B67" s="290" t="s">
        <v>55</v>
      </c>
      <c r="C67" s="291"/>
      <c r="D67" s="291"/>
      <c r="E67" s="291"/>
      <c r="F67" s="291"/>
      <c r="G67" s="291"/>
      <c r="H67" s="291"/>
      <c r="I67" s="291"/>
      <c r="J67" s="292"/>
      <c r="K67" s="366" t="s">
        <v>147</v>
      </c>
      <c r="L67" s="332"/>
      <c r="M67" s="332"/>
      <c r="N67" s="332"/>
      <c r="O67" s="332"/>
      <c r="P67" s="332"/>
      <c r="Q67" s="332"/>
      <c r="R67" s="332"/>
      <c r="S67" s="332"/>
      <c r="T67" s="332"/>
      <c r="U67" s="332"/>
      <c r="V67" s="332"/>
      <c r="W67" s="332"/>
      <c r="X67" s="332"/>
      <c r="Y67" s="333"/>
      <c r="Z67" s="337" t="s">
        <v>182</v>
      </c>
      <c r="AA67" s="338"/>
      <c r="AB67" s="338"/>
      <c r="AC67" s="338"/>
      <c r="AD67" s="338"/>
      <c r="AE67" s="338"/>
      <c r="AF67" s="338"/>
      <c r="AG67" s="338"/>
      <c r="AH67" s="338"/>
      <c r="AI67" s="338"/>
      <c r="AJ67" s="338"/>
      <c r="AK67" s="338"/>
      <c r="AL67" s="339"/>
      <c r="AM67" s="642" t="s">
        <v>208</v>
      </c>
      <c r="AN67" s="326"/>
      <c r="AO67" s="326"/>
      <c r="AP67" s="326"/>
      <c r="AQ67" s="327"/>
    </row>
    <row r="68" spans="1:43" ht="33" customHeight="1" thickBot="1" x14ac:dyDescent="0.2">
      <c r="B68" s="284" t="s">
        <v>14</v>
      </c>
      <c r="C68" s="285"/>
      <c r="D68" s="285"/>
      <c r="E68" s="285"/>
      <c r="F68" s="285"/>
      <c r="G68" s="285"/>
      <c r="H68" s="285"/>
      <c r="I68" s="285"/>
      <c r="J68" s="286"/>
      <c r="K68" s="480" t="s">
        <v>54</v>
      </c>
      <c r="L68" s="358"/>
      <c r="M68" s="358"/>
      <c r="N68" s="358"/>
      <c r="O68" s="358"/>
      <c r="P68" s="358"/>
      <c r="Q68" s="358"/>
      <c r="R68" s="358"/>
      <c r="S68" s="358"/>
      <c r="T68" s="358"/>
      <c r="U68" s="358"/>
      <c r="V68" s="358"/>
      <c r="W68" s="358"/>
      <c r="X68" s="358"/>
      <c r="Y68" s="481"/>
      <c r="Z68" s="480" t="s">
        <v>53</v>
      </c>
      <c r="AA68" s="358"/>
      <c r="AB68" s="358"/>
      <c r="AC68" s="358"/>
      <c r="AD68" s="358"/>
      <c r="AE68" s="358"/>
      <c r="AF68" s="358"/>
      <c r="AG68" s="358"/>
      <c r="AH68" s="358"/>
      <c r="AI68" s="358"/>
      <c r="AJ68" s="358"/>
      <c r="AK68" s="358"/>
      <c r="AL68" s="481"/>
      <c r="AM68" s="358" t="s">
        <v>59</v>
      </c>
      <c r="AN68" s="359"/>
      <c r="AO68" s="359"/>
      <c r="AP68" s="359"/>
      <c r="AQ68" s="360"/>
    </row>
    <row r="69" spans="1:43" ht="48" customHeight="1" x14ac:dyDescent="0.15">
      <c r="B69" s="281" t="s">
        <v>13</v>
      </c>
      <c r="C69" s="282"/>
      <c r="D69" s="282"/>
      <c r="E69" s="282"/>
      <c r="F69" s="282"/>
      <c r="G69" s="282"/>
      <c r="H69" s="282"/>
      <c r="I69" s="282"/>
      <c r="J69" s="283"/>
      <c r="K69" s="169" t="str">
        <f>IF(M69="評価なし","評価なし",IF(M69&gt;=2.5,"A",IF(M69&gt;=1.5,"B", IF(M69&gt;=0.5,"C",IF(M69&lt;0.5,"D","評価なし")))))</f>
        <v>A</v>
      </c>
      <c r="L69" s="171"/>
      <c r="M69" s="172">
        <f>IF(AND(M12="評価なし",M14="評価なし",M16="評価なし",M21="評価なし",M22="評価なし",M27="評価なし",M28="評価なし",M29="評価なし",M30="評価なし",M35="評価なし",M36="評価なし",M40="評価なし",M45="評価なし",M46="評価なし",M47="評価なし",M52="評価なし",M53="評価なし",M54="評価なし",M55="評価なし",M59="評価なし",M60="評価なし",M61="評価なし",M62="評価なし",M63="評価なし",M64="評価なし",M65="評価なし"),"評価なし",(N12+N14+N16+N21+N22+N27+N28+N29+N30+N35+N36+N40+N45+N46+N47+N52+N53+N54+N55+N59+N60+N61+N62+N63+N64+N65)/(26-N69))</f>
        <v>3</v>
      </c>
      <c r="N69" s="171">
        <f>COUNTIF(M12:M17,"評価なし")+COUNTIF(M21:M22,"評価なし")+COUNTIF(M27:M30,"評価なし")+COUNTIF(M35:M36,"評価なし")+COUNTIF(M40,"評価なし")+COUNTIF(M45:M47,"評価なし")+COUNTIF(M52:M55,"評価なし")+COUNTIF(M59:M65,"評価なし")</f>
        <v>1</v>
      </c>
      <c r="O69" s="171"/>
      <c r="P69" s="171"/>
      <c r="Q69" s="171"/>
      <c r="R69" s="171"/>
      <c r="S69" s="171"/>
      <c r="T69" s="171"/>
      <c r="U69" s="171"/>
      <c r="V69" s="171"/>
      <c r="W69" s="171"/>
      <c r="X69" s="593"/>
      <c r="Y69" s="594"/>
      <c r="Z69" s="169" t="str">
        <f>IF(AB69="評価なし","評価なし",IF(AB69&gt;=2.5,"A",IF(AB69&gt;=1.5,"B", IF(AB69&gt;=0.5,"C",IF(AB69&lt;0.5,"D","評価なし")))))</f>
        <v>A</v>
      </c>
      <c r="AA69" s="148"/>
      <c r="AB69" s="170">
        <f>IF(AND(AB12="評価なし",AB14="評価なし",AB16="評価なし",AB21="評価なし",AB22="評価なし",AB27="評価なし",AB28="評価なし",AB29="評価なし",AB30="評価なし",AB35="評価なし",AB36="評価なし",AB40="評価なし",AB45="評価なし",AB46="評価なし",AB47="評価なし",AB52="評価なし",AB53="評価なし",AB54="評価なし",AB55="評価なし",AB59="評価なし",AB60="評価なし",AB61="評価なし",AB62="評価なし",AB63="評価なし",AB64="評価なし",AB65="評価なし"),"評価なし",(AC12+AC14+AC16+AC21+AC22+AC27+AC28+AC29+AC30+AC35+AC36+AC40+AC45+AC46+AC47+AC52+AC53+AC54+AC55+AC59+AC60+AC61+AC62+AC63+AC64+AC65)/(26-AC69))</f>
        <v>2.96</v>
      </c>
      <c r="AC69" s="31">
        <f>COUNTIF(AB12:AB17,"評価なし")+COUNTIF(AB21:AB22,"評価なし")+COUNTIF(AB27:AB30,"評価なし")+COUNTIF(AB35:AB36,"評価なし")+COUNTIF(AB40,"評価なし")+COUNTIF(AB45:AB47,"評価なし")+COUNTIF(AB52:AB55,"評価なし")+COUNTIF(AB59:AB65,"評価なし")</f>
        <v>1</v>
      </c>
      <c r="AD69" s="148"/>
      <c r="AE69" s="148"/>
      <c r="AF69" s="148"/>
      <c r="AG69" s="148"/>
      <c r="AH69" s="148"/>
      <c r="AI69" s="148"/>
      <c r="AJ69" s="148"/>
      <c r="AK69" s="593"/>
      <c r="AL69" s="594"/>
      <c r="AM69" s="612"/>
      <c r="AN69" s="613"/>
      <c r="AO69" s="613"/>
      <c r="AP69" s="613"/>
      <c r="AQ69" s="614"/>
    </row>
    <row r="70" spans="1:43" ht="174" customHeight="1" x14ac:dyDescent="0.15">
      <c r="B70" s="308" t="s">
        <v>66</v>
      </c>
      <c r="C70" s="309"/>
      <c r="D70" s="309"/>
      <c r="E70" s="309"/>
      <c r="F70" s="309"/>
      <c r="G70" s="309"/>
      <c r="H70" s="309"/>
      <c r="I70" s="309"/>
      <c r="J70" s="310"/>
      <c r="K70" s="537" t="s">
        <v>148</v>
      </c>
      <c r="L70" s="528"/>
      <c r="M70" s="528"/>
      <c r="N70" s="528"/>
      <c r="O70" s="528"/>
      <c r="P70" s="528"/>
      <c r="Q70" s="528"/>
      <c r="R70" s="528"/>
      <c r="S70" s="528"/>
      <c r="T70" s="528"/>
      <c r="U70" s="528"/>
      <c r="V70" s="528"/>
      <c r="W70" s="528"/>
      <c r="X70" s="528"/>
      <c r="Y70" s="529"/>
      <c r="Z70" s="538" t="s">
        <v>207</v>
      </c>
      <c r="AA70" s="539"/>
      <c r="AB70" s="539"/>
      <c r="AC70" s="539"/>
      <c r="AD70" s="539"/>
      <c r="AE70" s="539"/>
      <c r="AF70" s="539"/>
      <c r="AG70" s="539"/>
      <c r="AH70" s="539"/>
      <c r="AI70" s="539"/>
      <c r="AJ70" s="539"/>
      <c r="AK70" s="539"/>
      <c r="AL70" s="540"/>
      <c r="AM70" s="647" t="s">
        <v>208</v>
      </c>
      <c r="AN70" s="648"/>
      <c r="AO70" s="648"/>
      <c r="AP70" s="648"/>
      <c r="AQ70" s="649"/>
    </row>
    <row r="71" spans="1:43" ht="126" customHeight="1" x14ac:dyDescent="0.15">
      <c r="B71" s="272" t="s">
        <v>106</v>
      </c>
      <c r="C71" s="273"/>
      <c r="D71" s="273"/>
      <c r="E71" s="273"/>
      <c r="F71" s="273"/>
      <c r="G71" s="273"/>
      <c r="H71" s="273"/>
      <c r="I71" s="273"/>
      <c r="J71" s="274"/>
      <c r="K71" s="595" t="s">
        <v>149</v>
      </c>
      <c r="L71" s="596"/>
      <c r="M71" s="596"/>
      <c r="N71" s="596"/>
      <c r="O71" s="596"/>
      <c r="P71" s="596"/>
      <c r="Q71" s="596"/>
      <c r="R71" s="596"/>
      <c r="S71" s="596"/>
      <c r="T71" s="596"/>
      <c r="U71" s="596"/>
      <c r="V71" s="596"/>
      <c r="W71" s="596"/>
      <c r="X71" s="596"/>
      <c r="Y71" s="355"/>
      <c r="Z71" s="597" t="s">
        <v>183</v>
      </c>
      <c r="AA71" s="598"/>
      <c r="AB71" s="598"/>
      <c r="AC71" s="598"/>
      <c r="AD71" s="598"/>
      <c r="AE71" s="598"/>
      <c r="AF71" s="598"/>
      <c r="AG71" s="598"/>
      <c r="AH71" s="598"/>
      <c r="AI71" s="598"/>
      <c r="AJ71" s="598"/>
      <c r="AK71" s="598"/>
      <c r="AL71" s="599"/>
      <c r="AM71" s="650" t="s">
        <v>208</v>
      </c>
      <c r="AN71" s="651"/>
      <c r="AO71" s="651"/>
      <c r="AP71" s="651"/>
      <c r="AQ71" s="652"/>
    </row>
    <row r="72" spans="1:43" ht="126" customHeight="1" x14ac:dyDescent="0.15">
      <c r="B72" s="278" t="s">
        <v>107</v>
      </c>
      <c r="C72" s="279"/>
      <c r="D72" s="279"/>
      <c r="E72" s="279"/>
      <c r="F72" s="279"/>
      <c r="G72" s="279"/>
      <c r="H72" s="279"/>
      <c r="I72" s="279"/>
      <c r="J72" s="280"/>
      <c r="K72" s="600" t="s">
        <v>150</v>
      </c>
      <c r="L72" s="601"/>
      <c r="M72" s="601"/>
      <c r="N72" s="601"/>
      <c r="O72" s="601"/>
      <c r="P72" s="601"/>
      <c r="Q72" s="601"/>
      <c r="R72" s="601"/>
      <c r="S72" s="601"/>
      <c r="T72" s="601"/>
      <c r="U72" s="601"/>
      <c r="V72" s="601"/>
      <c r="W72" s="601"/>
      <c r="X72" s="601"/>
      <c r="Y72" s="602"/>
      <c r="Z72" s="603" t="s">
        <v>184</v>
      </c>
      <c r="AA72" s="604"/>
      <c r="AB72" s="604"/>
      <c r="AC72" s="604"/>
      <c r="AD72" s="604"/>
      <c r="AE72" s="604"/>
      <c r="AF72" s="604"/>
      <c r="AG72" s="604"/>
      <c r="AH72" s="604"/>
      <c r="AI72" s="604"/>
      <c r="AJ72" s="604"/>
      <c r="AK72" s="604"/>
      <c r="AL72" s="605"/>
      <c r="AM72" s="653" t="s">
        <v>208</v>
      </c>
      <c r="AN72" s="654"/>
      <c r="AO72" s="654"/>
      <c r="AP72" s="654"/>
      <c r="AQ72" s="655"/>
    </row>
    <row r="73" spans="1:43" ht="138" customHeight="1" x14ac:dyDescent="0.15">
      <c r="B73" s="272" t="s">
        <v>101</v>
      </c>
      <c r="C73" s="273"/>
      <c r="D73" s="273"/>
      <c r="E73" s="273"/>
      <c r="F73" s="273"/>
      <c r="G73" s="273"/>
      <c r="H73" s="273"/>
      <c r="I73" s="273"/>
      <c r="J73" s="274"/>
      <c r="K73" s="595" t="s">
        <v>151</v>
      </c>
      <c r="L73" s="596"/>
      <c r="M73" s="596"/>
      <c r="N73" s="596"/>
      <c r="O73" s="596"/>
      <c r="P73" s="596"/>
      <c r="Q73" s="596"/>
      <c r="R73" s="596"/>
      <c r="S73" s="596"/>
      <c r="T73" s="596"/>
      <c r="U73" s="596"/>
      <c r="V73" s="596"/>
      <c r="W73" s="596"/>
      <c r="X73" s="596"/>
      <c r="Y73" s="355"/>
      <c r="Z73" s="597" t="s">
        <v>185</v>
      </c>
      <c r="AA73" s="598"/>
      <c r="AB73" s="598"/>
      <c r="AC73" s="598"/>
      <c r="AD73" s="598"/>
      <c r="AE73" s="598"/>
      <c r="AF73" s="598"/>
      <c r="AG73" s="598"/>
      <c r="AH73" s="598"/>
      <c r="AI73" s="598"/>
      <c r="AJ73" s="598"/>
      <c r="AK73" s="598"/>
      <c r="AL73" s="599"/>
      <c r="AM73" s="650" t="s">
        <v>208</v>
      </c>
      <c r="AN73" s="651"/>
      <c r="AO73" s="651"/>
      <c r="AP73" s="651"/>
      <c r="AQ73" s="652"/>
    </row>
    <row r="74" spans="1:43" ht="138" customHeight="1" thickBot="1" x14ac:dyDescent="0.2">
      <c r="B74" s="275" t="s">
        <v>98</v>
      </c>
      <c r="C74" s="276"/>
      <c r="D74" s="276"/>
      <c r="E74" s="276"/>
      <c r="F74" s="276"/>
      <c r="G74" s="276"/>
      <c r="H74" s="276"/>
      <c r="I74" s="276"/>
      <c r="J74" s="277"/>
      <c r="K74" s="606" t="s">
        <v>152</v>
      </c>
      <c r="L74" s="607"/>
      <c r="M74" s="607"/>
      <c r="N74" s="607"/>
      <c r="O74" s="607"/>
      <c r="P74" s="607"/>
      <c r="Q74" s="607"/>
      <c r="R74" s="607"/>
      <c r="S74" s="607"/>
      <c r="T74" s="607"/>
      <c r="U74" s="607"/>
      <c r="V74" s="607"/>
      <c r="W74" s="607"/>
      <c r="X74" s="607"/>
      <c r="Y74" s="608"/>
      <c r="Z74" s="609"/>
      <c r="AA74" s="610"/>
      <c r="AB74" s="610"/>
      <c r="AC74" s="610"/>
      <c r="AD74" s="610"/>
      <c r="AE74" s="610"/>
      <c r="AF74" s="610"/>
      <c r="AG74" s="610"/>
      <c r="AH74" s="610"/>
      <c r="AI74" s="610"/>
      <c r="AJ74" s="610"/>
      <c r="AK74" s="610"/>
      <c r="AL74" s="611"/>
      <c r="AM74" s="656" t="s">
        <v>208</v>
      </c>
      <c r="AN74" s="657"/>
      <c r="AO74" s="657"/>
      <c r="AP74" s="657"/>
      <c r="AQ74" s="658"/>
    </row>
    <row r="75" spans="1:43" ht="7.5" customHeight="1" x14ac:dyDescent="0.15"/>
    <row r="76" spans="1:43" x14ac:dyDescent="0.15">
      <c r="B76" s="6" t="s">
        <v>35</v>
      </c>
    </row>
    <row r="77" spans="1:43" x14ac:dyDescent="0.15">
      <c r="B77" s="6" t="s">
        <v>40</v>
      </c>
    </row>
    <row r="78" spans="1:43" x14ac:dyDescent="0.15">
      <c r="B78" s="6" t="s">
        <v>39</v>
      </c>
    </row>
  </sheetData>
  <mergeCells count="280">
    <mergeCell ref="AM70:AQ70"/>
    <mergeCell ref="AM73:AQ73"/>
    <mergeCell ref="X69:Y69"/>
    <mergeCell ref="AK69:AL69"/>
    <mergeCell ref="AM72:AQ72"/>
    <mergeCell ref="K68:Y68"/>
    <mergeCell ref="K73:Y73"/>
    <mergeCell ref="Z73:AL73"/>
    <mergeCell ref="AM74:AQ74"/>
    <mergeCell ref="K71:Y71"/>
    <mergeCell ref="Z71:AL71"/>
    <mergeCell ref="AM71:AQ71"/>
    <mergeCell ref="K72:Y72"/>
    <mergeCell ref="Z72:AL72"/>
    <mergeCell ref="K74:Y74"/>
    <mergeCell ref="Z74:AL74"/>
    <mergeCell ref="AM69:AQ69"/>
    <mergeCell ref="AK28:AL28"/>
    <mergeCell ref="AK29:AL29"/>
    <mergeCell ref="AK30:AL30"/>
    <mergeCell ref="X30:Y30"/>
    <mergeCell ref="AM41:AQ41"/>
    <mergeCell ref="AM45:AQ45"/>
    <mergeCell ref="AM46:AQ46"/>
    <mergeCell ref="X39:Y39"/>
    <mergeCell ref="X44:Y44"/>
    <mergeCell ref="AK33:AL33"/>
    <mergeCell ref="X34:Y34"/>
    <mergeCell ref="AK34:AL34"/>
    <mergeCell ref="AM47:AQ47"/>
    <mergeCell ref="AM40:AQ40"/>
    <mergeCell ref="AM39:AQ39"/>
    <mergeCell ref="AM44:AQ44"/>
    <mergeCell ref="AM48:AQ48"/>
    <mergeCell ref="AM63:AQ63"/>
    <mergeCell ref="AK35:AL35"/>
    <mergeCell ref="AK36:AL36"/>
    <mergeCell ref="AK41:AL41"/>
    <mergeCell ref="AK39:AL39"/>
    <mergeCell ref="AK40:AL40"/>
    <mergeCell ref="AM58:AQ58"/>
    <mergeCell ref="AM62:AQ62"/>
    <mergeCell ref="AM49:AQ49"/>
    <mergeCell ref="AM57:AQ57"/>
    <mergeCell ref="AM56:AQ56"/>
    <mergeCell ref="AM59:AQ59"/>
    <mergeCell ref="AM60:AQ60"/>
    <mergeCell ref="AM61:AQ61"/>
    <mergeCell ref="X20:Y20"/>
    <mergeCell ref="AK20:AL20"/>
    <mergeCell ref="X21:Y21"/>
    <mergeCell ref="X22:Y22"/>
    <mergeCell ref="AK21:AL21"/>
    <mergeCell ref="AK22:AL22"/>
    <mergeCell ref="X25:Y25"/>
    <mergeCell ref="AK25:AL25"/>
    <mergeCell ref="X64:Y64"/>
    <mergeCell ref="K42:Y42"/>
    <mergeCell ref="Z42:AL42"/>
    <mergeCell ref="K43:Y43"/>
    <mergeCell ref="Z43:AL43"/>
    <mergeCell ref="AK63:AL63"/>
    <mergeCell ref="Z31:AL31"/>
    <mergeCell ref="Z32:AL32"/>
    <mergeCell ref="X26:Y26"/>
    <mergeCell ref="X27:Y27"/>
    <mergeCell ref="X41:Y41"/>
    <mergeCell ref="AK59:AL59"/>
    <mergeCell ref="AK61:AL61"/>
    <mergeCell ref="AK62:AL62"/>
    <mergeCell ref="AK26:AL26"/>
    <mergeCell ref="AK27:AL27"/>
    <mergeCell ref="K18:Y18"/>
    <mergeCell ref="K19:Y19"/>
    <mergeCell ref="Z23:AL23"/>
    <mergeCell ref="Z24:AL24"/>
    <mergeCell ref="K24:Y24"/>
    <mergeCell ref="K23:Y23"/>
    <mergeCell ref="Z68:AL68"/>
    <mergeCell ref="K70:Y70"/>
    <mergeCell ref="Z70:AL70"/>
    <mergeCell ref="Z38:AL38"/>
    <mergeCell ref="X45:Y45"/>
    <mergeCell ref="X46:Y46"/>
    <mergeCell ref="AK45:AL45"/>
    <mergeCell ref="AK46:AL46"/>
    <mergeCell ref="AK44:AL44"/>
    <mergeCell ref="K38:Y38"/>
    <mergeCell ref="Z37:AL37"/>
    <mergeCell ref="Z57:AL57"/>
    <mergeCell ref="X53:Y53"/>
    <mergeCell ref="AK53:AL53"/>
    <mergeCell ref="K56:Y56"/>
    <mergeCell ref="Z56:AL56"/>
    <mergeCell ref="K57:Y57"/>
    <mergeCell ref="AK64:AL64"/>
    <mergeCell ref="AM21:AQ21"/>
    <mergeCell ref="AM22:AQ22"/>
    <mergeCell ref="AK10:AL10"/>
    <mergeCell ref="AK11:AL11"/>
    <mergeCell ref="Z6:AL6"/>
    <mergeCell ref="AK12:AL13"/>
    <mergeCell ref="AK14:AL15"/>
    <mergeCell ref="AK16:AL17"/>
    <mergeCell ref="Z18:AL18"/>
    <mergeCell ref="AB12:AB13"/>
    <mergeCell ref="AB14:AB15"/>
    <mergeCell ref="AB16:AB17"/>
    <mergeCell ref="AM16:AQ17"/>
    <mergeCell ref="Z12:Z13"/>
    <mergeCell ref="Z14:Z15"/>
    <mergeCell ref="Z16:Z17"/>
    <mergeCell ref="AM20:AQ20"/>
    <mergeCell ref="Z19:AL19"/>
    <mergeCell ref="AM18:AQ18"/>
    <mergeCell ref="AM19:AQ19"/>
    <mergeCell ref="AK7:AL7"/>
    <mergeCell ref="K6:Y6"/>
    <mergeCell ref="R8:U8"/>
    <mergeCell ref="M12:M13"/>
    <mergeCell ref="M14:M15"/>
    <mergeCell ref="M16:M17"/>
    <mergeCell ref="K16:K17"/>
    <mergeCell ref="K14:K15"/>
    <mergeCell ref="K12:K13"/>
    <mergeCell ref="AO2:AP2"/>
    <mergeCell ref="AO3:AP3"/>
    <mergeCell ref="AO4:AP4"/>
    <mergeCell ref="AO5:AP5"/>
    <mergeCell ref="AM9:AQ9"/>
    <mergeCell ref="AM6:AQ7"/>
    <mergeCell ref="AM10:AQ10"/>
    <mergeCell ref="AM11:AQ11"/>
    <mergeCell ref="X7:Y7"/>
    <mergeCell ref="AM12:AQ13"/>
    <mergeCell ref="AM14:AQ15"/>
    <mergeCell ref="X10:Y10"/>
    <mergeCell ref="X11:Y11"/>
    <mergeCell ref="X12:Y13"/>
    <mergeCell ref="X14:Y15"/>
    <mergeCell ref="X16:Y17"/>
    <mergeCell ref="AM24:AQ24"/>
    <mergeCell ref="AM31:AQ31"/>
    <mergeCell ref="AM32:AQ32"/>
    <mergeCell ref="AM35:AQ35"/>
    <mergeCell ref="AM26:AQ26"/>
    <mergeCell ref="AM27:AQ27"/>
    <mergeCell ref="AM28:AQ28"/>
    <mergeCell ref="AM29:AQ29"/>
    <mergeCell ref="AM30:AQ30"/>
    <mergeCell ref="AM23:AQ23"/>
    <mergeCell ref="B4:D5"/>
    <mergeCell ref="E4:J5"/>
    <mergeCell ref="K4:K5"/>
    <mergeCell ref="Z4:Z5"/>
    <mergeCell ref="AK4:AL5"/>
    <mergeCell ref="X4:Y5"/>
    <mergeCell ref="B37:J37"/>
    <mergeCell ref="B38:J38"/>
    <mergeCell ref="B24:J24"/>
    <mergeCell ref="B25:J25"/>
    <mergeCell ref="B27:J27"/>
    <mergeCell ref="B28:J28"/>
    <mergeCell ref="B29:J29"/>
    <mergeCell ref="B30:J30"/>
    <mergeCell ref="B31:J31"/>
    <mergeCell ref="B32:J32"/>
    <mergeCell ref="AM25:AQ25"/>
    <mergeCell ref="AM33:AQ33"/>
    <mergeCell ref="AM34:AQ34"/>
    <mergeCell ref="B6:J6"/>
    <mergeCell ref="AM37:AQ37"/>
    <mergeCell ref="AM38:AQ38"/>
    <mergeCell ref="B33:J33"/>
    <mergeCell ref="B26:J26"/>
    <mergeCell ref="X40:Y40"/>
    <mergeCell ref="X52:Y52"/>
    <mergeCell ref="B34:J34"/>
    <mergeCell ref="B35:J35"/>
    <mergeCell ref="B36:J36"/>
    <mergeCell ref="AM36:AQ36"/>
    <mergeCell ref="X35:Y35"/>
    <mergeCell ref="X36:Y36"/>
    <mergeCell ref="B39:J39"/>
    <mergeCell ref="B40:J40"/>
    <mergeCell ref="K31:Y31"/>
    <mergeCell ref="K32:Y32"/>
    <mergeCell ref="K37:Y37"/>
    <mergeCell ref="X33:Y33"/>
    <mergeCell ref="X28:Y28"/>
    <mergeCell ref="X29:Y29"/>
    <mergeCell ref="B45:J45"/>
    <mergeCell ref="B46:J46"/>
    <mergeCell ref="B47:J47"/>
    <mergeCell ref="B50:J50"/>
    <mergeCell ref="B51:J51"/>
    <mergeCell ref="B52:J52"/>
    <mergeCell ref="B48:J48"/>
    <mergeCell ref="B7:J7"/>
    <mergeCell ref="B23:J23"/>
    <mergeCell ref="B9:J9"/>
    <mergeCell ref="B10:J10"/>
    <mergeCell ref="B22:J22"/>
    <mergeCell ref="B11:J11"/>
    <mergeCell ref="B12:J13"/>
    <mergeCell ref="B14:J15"/>
    <mergeCell ref="B16:J17"/>
    <mergeCell ref="B18:J18"/>
    <mergeCell ref="B19:J19"/>
    <mergeCell ref="B20:J20"/>
    <mergeCell ref="B21:J21"/>
    <mergeCell ref="X58:Y58"/>
    <mergeCell ref="X59:Y59"/>
    <mergeCell ref="AK54:AL54"/>
    <mergeCell ref="B56:J56"/>
    <mergeCell ref="B57:J57"/>
    <mergeCell ref="B58:J58"/>
    <mergeCell ref="AM68:AQ68"/>
    <mergeCell ref="AM67:AQ67"/>
    <mergeCell ref="AM66:AQ66"/>
    <mergeCell ref="X65:Y65"/>
    <mergeCell ref="AM65:AQ65"/>
    <mergeCell ref="K66:Y66"/>
    <mergeCell ref="K67:Y67"/>
    <mergeCell ref="Z66:AL66"/>
    <mergeCell ref="Z67:AL67"/>
    <mergeCell ref="AK65:AL65"/>
    <mergeCell ref="AM64:AQ64"/>
    <mergeCell ref="AK60:AL60"/>
    <mergeCell ref="X60:Y60"/>
    <mergeCell ref="X61:Y61"/>
    <mergeCell ref="X62:Y62"/>
    <mergeCell ref="X63:Y63"/>
    <mergeCell ref="AK58:AL58"/>
    <mergeCell ref="B41:J41"/>
    <mergeCell ref="X54:Y54"/>
    <mergeCell ref="AM52:AQ52"/>
    <mergeCell ref="AM53:AQ53"/>
    <mergeCell ref="AM54:AQ54"/>
    <mergeCell ref="AM55:AQ55"/>
    <mergeCell ref="B49:J49"/>
    <mergeCell ref="AK50:AL50"/>
    <mergeCell ref="AK51:AL51"/>
    <mergeCell ref="X50:Y50"/>
    <mergeCell ref="X51:Y51"/>
    <mergeCell ref="X47:Y47"/>
    <mergeCell ref="AK47:AL47"/>
    <mergeCell ref="AM42:AQ42"/>
    <mergeCell ref="AM43:AQ43"/>
    <mergeCell ref="K48:Y48"/>
    <mergeCell ref="K49:Y49"/>
    <mergeCell ref="Z48:AL48"/>
    <mergeCell ref="Z49:AL49"/>
    <mergeCell ref="AK52:AL52"/>
    <mergeCell ref="X55:Y55"/>
    <mergeCell ref="AK55:AL55"/>
    <mergeCell ref="AM50:AQ50"/>
    <mergeCell ref="AM51:AQ51"/>
    <mergeCell ref="B73:J73"/>
    <mergeCell ref="B74:J74"/>
    <mergeCell ref="B71:J71"/>
    <mergeCell ref="B72:J72"/>
    <mergeCell ref="B69:J69"/>
    <mergeCell ref="B68:J68"/>
    <mergeCell ref="B66:J66"/>
    <mergeCell ref="B67:J67"/>
    <mergeCell ref="B42:J42"/>
    <mergeCell ref="B43:J43"/>
    <mergeCell ref="B44:J44"/>
    <mergeCell ref="B62:J62"/>
    <mergeCell ref="B65:J65"/>
    <mergeCell ref="B59:J59"/>
    <mergeCell ref="B60:J60"/>
    <mergeCell ref="B61:J61"/>
    <mergeCell ref="B53:J53"/>
    <mergeCell ref="B54:J54"/>
    <mergeCell ref="B63:J63"/>
    <mergeCell ref="B64:J64"/>
    <mergeCell ref="B70:J70"/>
    <mergeCell ref="B55:J55"/>
  </mergeCells>
  <phoneticPr fontId="1"/>
  <dataValidations count="1">
    <dataValidation type="list" allowBlank="1" showInputMessage="1" showErrorMessage="1" sqref="Z35:Z36 K40:K41 Z59:Z65 K59:K65 K14 K12 K16 Z45:Z47 Z40:Z41 K45:K47 K52:K55 Z52:Z55 K21:K22 K26:K30 K35:K36 Z12 Z14 Z16 Z21:Z22 Z26:Z30">
      <formula1>$P$9:$P$12</formula1>
    </dataValidation>
  </dataValidations>
  <pageMargins left="0.74803149606299213" right="0.74803149606299213" top="0.70866141732283472" bottom="0.70866141732283472" header="0.31496062992125984" footer="0.31496062992125984"/>
  <pageSetup paperSize="9" scale="50" orientation="portrait" r:id="rId1"/>
  <headerFooter>
    <oddFooter>&amp;C&amp;14&amp;P</oddFooter>
  </headerFooter>
  <rowBreaks count="3" manualBreakCount="3">
    <brk id="32" min="1" max="42" man="1"/>
    <brk id="49" min="1" max="42" man="1"/>
    <brk id="67" min="1"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3" sqref="F13"/>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評価シート（指定概要）</vt:lpstr>
      <vt:lpstr>評価ｼｰﾄ（評価結果）</vt:lpstr>
      <vt:lpstr>Sheet2</vt:lpstr>
      <vt:lpstr>Sheet1</vt:lpstr>
      <vt:lpstr>'評価ｼｰﾄ（評価結果）'!Print_Area</vt:lpstr>
      <vt:lpstr>'評価ｼｰﾄ（評価結果）'!Print_Titles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ni0825</dc:creator>
  <cp:lastModifiedBy>川西市</cp:lastModifiedBy>
  <cp:lastPrinted>2018-10-15T12:31:27Z</cp:lastPrinted>
  <dcterms:created xsi:type="dcterms:W3CDTF">2018-09-25T02:03:29Z</dcterms:created>
  <dcterms:modified xsi:type="dcterms:W3CDTF">2019-02-05T06:02:37Z</dcterms:modified>
</cp:coreProperties>
</file>