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４．政策（作業中）\４．指定管理者\指定管理者　評価・モニタリング\H28年度　指定管理評価\２次評価\障害\"/>
    </mc:Choice>
  </mc:AlternateContent>
  <bookViews>
    <workbookView xWindow="0" yWindow="15" windowWidth="20490" windowHeight="7905" activeTab="1"/>
  </bookViews>
  <sheets>
    <sheet name="評価シート（指定概要）" sheetId="10" r:id="rId1"/>
    <sheet name="評価ｼｰﾄ（評価結果）" sheetId="9" r:id="rId2"/>
    <sheet name="Sheet1" sheetId="11" r:id="rId3"/>
  </sheets>
  <definedNames>
    <definedName name="_xlnm.Print_Area" localSheetId="1">'評価ｼｰﾄ（評価結果）'!$A$1:$AQ$78</definedName>
    <definedName name="_xlnm.Print_Titles" localSheetId="1">'評価ｼｰﾄ（評価結果）'!$2:$9</definedName>
  </definedNames>
  <calcPr calcId="162913"/>
</workbook>
</file>

<file path=xl/calcChain.xml><?xml version="1.0" encoding="utf-8"?>
<calcChain xmlns="http://schemas.openxmlformats.org/spreadsheetml/2006/main">
  <c r="AB65" i="9" l="1"/>
  <c r="AC65" i="9" s="1"/>
  <c r="AB64" i="9"/>
  <c r="AC64" i="9" s="1"/>
  <c r="AB63" i="9"/>
  <c r="AC63" i="9" s="1"/>
  <c r="AC62" i="9"/>
  <c r="AB62" i="9"/>
  <c r="AB61" i="9"/>
  <c r="AC61" i="9" s="1"/>
  <c r="AC60" i="9"/>
  <c r="AB60" i="9"/>
  <c r="AB59" i="9"/>
  <c r="AC59" i="9" s="1"/>
  <c r="AB55" i="9"/>
  <c r="AC55" i="9" s="1"/>
  <c r="AB54" i="9"/>
  <c r="AC54" i="9" s="1"/>
  <c r="AB53" i="9"/>
  <c r="AC53" i="9" s="1"/>
  <c r="AC52" i="9"/>
  <c r="AB52" i="9"/>
  <c r="AB47" i="9"/>
  <c r="AC47" i="9" s="1"/>
  <c r="AB46" i="9"/>
  <c r="AC46" i="9" s="1"/>
  <c r="AB45" i="9"/>
  <c r="AC45" i="9" s="1"/>
  <c r="AC40" i="9"/>
  <c r="AB40" i="9"/>
  <c r="AB36" i="9"/>
  <c r="AC36" i="9" s="1"/>
  <c r="AB35" i="9"/>
  <c r="AC35" i="9" s="1"/>
  <c r="AB30" i="9"/>
  <c r="AC30" i="9" s="1"/>
  <c r="AB29" i="9"/>
  <c r="AC29" i="9" s="1"/>
  <c r="AB28" i="9"/>
  <c r="AC28" i="9" s="1"/>
  <c r="AB27" i="9"/>
  <c r="AC27" i="9" s="1"/>
  <c r="AB22" i="9"/>
  <c r="AC22" i="9" s="1"/>
  <c r="AB21" i="9"/>
  <c r="AC21" i="9" s="1"/>
  <c r="AB17" i="9" l="1"/>
  <c r="AB16" i="9"/>
  <c r="AC16" i="9" s="1"/>
  <c r="AB15" i="9"/>
  <c r="AB14" i="9"/>
  <c r="AC14" i="9" s="1"/>
  <c r="AB13" i="9"/>
  <c r="AB12" i="9"/>
  <c r="AC12" i="9" s="1"/>
  <c r="AK4" i="9" l="1"/>
  <c r="X4" i="9"/>
  <c r="AC39" i="9" l="1"/>
  <c r="AB39" i="9" s="1"/>
  <c r="Z39" i="9" s="1"/>
  <c r="AC50" i="9"/>
  <c r="AC25" i="9"/>
  <c r="AC58" i="9"/>
  <c r="AB58" i="9" s="1"/>
  <c r="Z58" i="9" s="1"/>
  <c r="AC69" i="9"/>
  <c r="AC34" i="9"/>
  <c r="AB34" i="9" s="1"/>
  <c r="Z34" i="9" s="1"/>
  <c r="AC33" i="9"/>
  <c r="AC44" i="9"/>
  <c r="AC51" i="9"/>
  <c r="AC20" i="9"/>
  <c r="AB20" i="9" s="1"/>
  <c r="Z20" i="9" s="1"/>
  <c r="AC10" i="9"/>
  <c r="AC11" i="9"/>
  <c r="M65" i="9"/>
  <c r="N65" i="9" s="1"/>
  <c r="M64" i="9"/>
  <c r="N64" i="9" s="1"/>
  <c r="M63" i="9"/>
  <c r="N63" i="9" s="1"/>
  <c r="M62" i="9"/>
  <c r="N62" i="9" s="1"/>
  <c r="M61" i="9"/>
  <c r="N61" i="9" s="1"/>
  <c r="M60" i="9"/>
  <c r="N60" i="9" s="1"/>
  <c r="M59" i="9"/>
  <c r="N59" i="9" s="1"/>
  <c r="M55" i="9"/>
  <c r="N55" i="9" s="1"/>
  <c r="M54" i="9"/>
  <c r="M53" i="9"/>
  <c r="N53" i="9" s="1"/>
  <c r="M52" i="9"/>
  <c r="N52" i="9" s="1"/>
  <c r="M47" i="9"/>
  <c r="M46" i="9"/>
  <c r="N46" i="9" s="1"/>
  <c r="M45" i="9"/>
  <c r="N45" i="9" s="1"/>
  <c r="M40" i="9"/>
  <c r="N40" i="9" s="1"/>
  <c r="M36" i="9"/>
  <c r="N36" i="9" s="1"/>
  <c r="M35" i="9"/>
  <c r="M30" i="9"/>
  <c r="N30" i="9" s="1"/>
  <c r="M29" i="9"/>
  <c r="N29" i="9" s="1"/>
  <c r="M28" i="9"/>
  <c r="N28" i="9" s="1"/>
  <c r="M27" i="9"/>
  <c r="N27" i="9" s="1"/>
  <c r="M22" i="9"/>
  <c r="M21" i="9"/>
  <c r="M17" i="9"/>
  <c r="M16" i="9"/>
  <c r="N16" i="9" s="1"/>
  <c r="M15" i="9"/>
  <c r="M14" i="9"/>
  <c r="N14" i="9" s="1"/>
  <c r="M13" i="9"/>
  <c r="M12" i="9"/>
  <c r="N12" i="9" l="1"/>
  <c r="N69" i="9"/>
  <c r="AB25" i="9"/>
  <c r="Z25" i="9" s="1"/>
  <c r="N21" i="9"/>
  <c r="AB51" i="9"/>
  <c r="Z51" i="9" s="1"/>
  <c r="AB69" i="9"/>
  <c r="Z69" i="9" s="1"/>
  <c r="N39" i="9"/>
  <c r="M39" i="9" s="1"/>
  <c r="K39" i="9" s="1"/>
  <c r="AB10" i="9"/>
  <c r="Z10" i="9" s="1"/>
  <c r="AB33" i="9"/>
  <c r="Z33" i="9" s="1"/>
  <c r="N58" i="9"/>
  <c r="M58" i="9" s="1"/>
  <c r="K58" i="9" s="1"/>
  <c r="AB44" i="9"/>
  <c r="Z44" i="9" s="1"/>
  <c r="AB11" i="9"/>
  <c r="Z11" i="9" s="1"/>
  <c r="AB50" i="9"/>
  <c r="Z50" i="9" s="1"/>
  <c r="N34" i="9"/>
  <c r="N44" i="9"/>
  <c r="N51" i="9"/>
  <c r="N50" i="9"/>
  <c r="N33" i="9"/>
  <c r="N25" i="9"/>
  <c r="M25" i="9" s="1"/>
  <c r="K25" i="9" s="1"/>
  <c r="N10" i="9"/>
  <c r="N47" i="9"/>
  <c r="N35" i="9"/>
  <c r="N20" i="9"/>
  <c r="N22" i="9"/>
  <c r="N54" i="9"/>
  <c r="N11" i="9"/>
  <c r="M11" i="9" s="1"/>
  <c r="K11" i="9" s="1"/>
  <c r="M44" i="9" l="1"/>
  <c r="K44" i="9" s="1"/>
  <c r="M69" i="9"/>
  <c r="K69" i="9" s="1"/>
  <c r="M50" i="9"/>
  <c r="K50" i="9" s="1"/>
  <c r="M34" i="9"/>
  <c r="K34" i="9" s="1"/>
  <c r="M20" i="9"/>
  <c r="K20" i="9" s="1"/>
  <c r="M10" i="9"/>
  <c r="K10" i="9" s="1"/>
  <c r="M51" i="9"/>
  <c r="K51" i="9" s="1"/>
  <c r="M33" i="9"/>
  <c r="K33" i="9" s="1"/>
</calcChain>
</file>

<file path=xl/sharedStrings.xml><?xml version="1.0" encoding="utf-8"?>
<sst xmlns="http://schemas.openxmlformats.org/spreadsheetml/2006/main" count="360" uniqueCount="209">
  <si>
    <t>設置目的</t>
    <rPh sb="0" eb="2">
      <t>セッチ</t>
    </rPh>
    <rPh sb="2" eb="4">
      <t>モクテキ</t>
    </rPh>
    <phoneticPr fontId="1"/>
  </si>
  <si>
    <t>所 在 地</t>
    <rPh sb="0" eb="1">
      <t>トコロ</t>
    </rPh>
    <rPh sb="2" eb="3">
      <t>ザイ</t>
    </rPh>
    <rPh sb="4" eb="5">
      <t>チ</t>
    </rPh>
    <phoneticPr fontId="1"/>
  </si>
  <si>
    <t>指定管理者</t>
    <rPh sb="0" eb="2">
      <t>シテイ</t>
    </rPh>
    <rPh sb="2" eb="5">
      <t>カンリシャ</t>
    </rPh>
    <phoneticPr fontId="1"/>
  </si>
  <si>
    <t>施設概要</t>
    <rPh sb="0" eb="2">
      <t>シセツ</t>
    </rPh>
    <rPh sb="2" eb="4">
      <t>ガイヨウ</t>
    </rPh>
    <phoneticPr fontId="1"/>
  </si>
  <si>
    <t>名　　 称</t>
    <rPh sb="0" eb="1">
      <t>ナ</t>
    </rPh>
    <rPh sb="4" eb="5">
      <t>ショウ</t>
    </rPh>
    <phoneticPr fontId="1"/>
  </si>
  <si>
    <t>指定管理業務の内容</t>
    <rPh sb="0" eb="2">
      <t>シテイ</t>
    </rPh>
    <rPh sb="2" eb="4">
      <t>カンリ</t>
    </rPh>
    <rPh sb="4" eb="6">
      <t>ギョウム</t>
    </rPh>
    <rPh sb="7" eb="9">
      <t>ナイヨウ</t>
    </rPh>
    <phoneticPr fontId="1"/>
  </si>
  <si>
    <t>評価対象期間</t>
    <rPh sb="0" eb="2">
      <t>ヒョウカ</t>
    </rPh>
    <rPh sb="2" eb="4">
      <t>タイショウ</t>
    </rPh>
    <rPh sb="4" eb="6">
      <t>キカン</t>
    </rPh>
    <phoneticPr fontId="1"/>
  </si>
  <si>
    <t>指定期間</t>
    <rPh sb="0" eb="2">
      <t>シテイ</t>
    </rPh>
    <rPh sb="2" eb="4">
      <t>キカン</t>
    </rPh>
    <phoneticPr fontId="1"/>
  </si>
  <si>
    <t>　※　指定管理の業務内容を明確に記入してください。</t>
    <rPh sb="3" eb="5">
      <t>シテイ</t>
    </rPh>
    <rPh sb="5" eb="7">
      <t>カンリ</t>
    </rPh>
    <rPh sb="8" eb="10">
      <t>ギョウム</t>
    </rPh>
    <rPh sb="10" eb="12">
      <t>ナイヨウ</t>
    </rPh>
    <rPh sb="13" eb="15">
      <t>メイカク</t>
    </rPh>
    <rPh sb="16" eb="18">
      <t>キニュウ</t>
    </rPh>
    <phoneticPr fontId="1"/>
  </si>
  <si>
    <t>所　　管　　課</t>
    <rPh sb="0" eb="1">
      <t>トコロ</t>
    </rPh>
    <rPh sb="3" eb="4">
      <t>カン</t>
    </rPh>
    <rPh sb="6" eb="7">
      <t>カ</t>
    </rPh>
    <phoneticPr fontId="1"/>
  </si>
  <si>
    <t>評価項目及び評価のポイント</t>
    <rPh sb="0" eb="2">
      <t>ヒョウカ</t>
    </rPh>
    <rPh sb="2" eb="4">
      <t>コウモク</t>
    </rPh>
    <rPh sb="4" eb="5">
      <t>オヨ</t>
    </rPh>
    <rPh sb="6" eb="8">
      <t>ヒョウカ</t>
    </rPh>
    <phoneticPr fontId="1"/>
  </si>
  <si>
    <t>① 施設の目的に則って、有効に活用（利用）されていたか。</t>
    <phoneticPr fontId="1"/>
  </si>
  <si>
    <t>３　公の施設に相応しい適正な管理運営に関する取組み【適正性】</t>
    <phoneticPr fontId="1"/>
  </si>
  <si>
    <t>評価ランク</t>
    <rPh sb="0" eb="2">
      <t>ヒョウカ</t>
    </rPh>
    <phoneticPr fontId="1"/>
  </si>
  <si>
    <t>総　　合　　評　　価</t>
    <rPh sb="0" eb="1">
      <t>ソウ</t>
    </rPh>
    <rPh sb="3" eb="4">
      <t>ア</t>
    </rPh>
    <rPh sb="6" eb="7">
      <t>ヒョウ</t>
    </rPh>
    <rPh sb="9" eb="10">
      <t>アタイ</t>
    </rPh>
    <phoneticPr fontId="1"/>
  </si>
  <si>
    <t>A</t>
    <phoneticPr fontId="1"/>
  </si>
  <si>
    <t>B</t>
    <phoneticPr fontId="1"/>
  </si>
  <si>
    <t>C</t>
    <phoneticPr fontId="1"/>
  </si>
  <si>
    <t>D</t>
    <phoneticPr fontId="1"/>
  </si>
  <si>
    <t>以上</t>
    <rPh sb="0" eb="2">
      <t>イジョウ</t>
    </rPh>
    <phoneticPr fontId="1"/>
  </si>
  <si>
    <t>小項目評価</t>
    <rPh sb="0" eb="1">
      <t>ショウ</t>
    </rPh>
    <rPh sb="1" eb="3">
      <t>コウモク</t>
    </rPh>
    <rPh sb="3" eb="5">
      <t>ヒョウカ</t>
    </rPh>
    <phoneticPr fontId="1"/>
  </si>
  <si>
    <t>大・中項目・総合評価</t>
    <rPh sb="0" eb="1">
      <t>ダイ</t>
    </rPh>
    <rPh sb="2" eb="3">
      <t>チュウ</t>
    </rPh>
    <rPh sb="3" eb="5">
      <t>コウモク</t>
    </rPh>
    <rPh sb="6" eb="8">
      <t>ソウゴウ</t>
    </rPh>
    <rPh sb="8" eb="10">
      <t>ヒョウカ</t>
    </rPh>
    <phoneticPr fontId="1"/>
  </si>
  <si>
    <t>●小項目をＡＢＣＤ評価し、各評価を点数化</t>
    <rPh sb="1" eb="4">
      <t>ショウコウモク</t>
    </rPh>
    <rPh sb="9" eb="11">
      <t>ヒョウカ</t>
    </rPh>
    <rPh sb="13" eb="14">
      <t>カク</t>
    </rPh>
    <rPh sb="14" eb="16">
      <t>ヒョウカ</t>
    </rPh>
    <rPh sb="17" eb="20">
      <t>テンスウカ</t>
    </rPh>
    <phoneticPr fontId="1"/>
  </si>
  <si>
    <t>●大項目は小項目の点数の平均をもとにＡＢＣＤ評価</t>
    <rPh sb="1" eb="2">
      <t>ダイ</t>
    </rPh>
    <rPh sb="2" eb="4">
      <t>コウモク</t>
    </rPh>
    <rPh sb="5" eb="8">
      <t>ショウコウモク</t>
    </rPh>
    <rPh sb="9" eb="11">
      <t>テンスウ</t>
    </rPh>
    <rPh sb="12" eb="14">
      <t>ヘイキン</t>
    </rPh>
    <rPh sb="22" eb="24">
      <t>ヒョウカ</t>
    </rPh>
    <phoneticPr fontId="1"/>
  </si>
  <si>
    <t>●総合評価は全ての小項目の点数の平均をもとにＡＢＣＤ評価</t>
    <rPh sb="1" eb="3">
      <t>ソウゴウ</t>
    </rPh>
    <rPh sb="3" eb="5">
      <t>ヒョウカ</t>
    </rPh>
    <rPh sb="6" eb="7">
      <t>スベ</t>
    </rPh>
    <rPh sb="9" eb="12">
      <t>ショウコウモク</t>
    </rPh>
    <rPh sb="13" eb="15">
      <t>テンスウ</t>
    </rPh>
    <rPh sb="16" eb="18">
      <t>ヘイキン</t>
    </rPh>
    <rPh sb="26" eb="28">
      <t>ヒョウカ</t>
    </rPh>
    <phoneticPr fontId="1"/>
  </si>
  <si>
    <t>●中項目は小項目の点数の平均をもとにＡＢＣＤ評価</t>
    <phoneticPr fontId="1"/>
  </si>
  <si>
    <t>未満</t>
    <rPh sb="0" eb="2">
      <t>ミマン</t>
    </rPh>
    <phoneticPr fontId="1"/>
  </si>
  <si>
    <t>※評価なしの場合は上記平均に含めない</t>
    <rPh sb="1" eb="3">
      <t>ヒョウカ</t>
    </rPh>
    <rPh sb="6" eb="8">
      <t>バアイ</t>
    </rPh>
    <rPh sb="9" eb="11">
      <t>ジョウキ</t>
    </rPh>
    <rPh sb="11" eb="13">
      <t>ヘイキン</t>
    </rPh>
    <rPh sb="14" eb="15">
      <t>フク</t>
    </rPh>
    <phoneticPr fontId="1"/>
  </si>
  <si>
    <t>評価レベル・評価のポイント</t>
    <rPh sb="0" eb="2">
      <t>ヒョウカ</t>
    </rPh>
    <rPh sb="6" eb="8">
      <t>ヒョウカ</t>
    </rPh>
    <phoneticPr fontId="1"/>
  </si>
  <si>
    <t>（1-1） 施設の設置目的である事業運営の達成</t>
    <rPh sb="6" eb="8">
      <t>シセツ</t>
    </rPh>
    <rPh sb="9" eb="11">
      <t>セッチ</t>
    </rPh>
    <rPh sb="11" eb="13">
      <t>モクテキ</t>
    </rPh>
    <rPh sb="16" eb="18">
      <t>ジギョウ</t>
    </rPh>
    <rPh sb="18" eb="20">
      <t>ウンエイ</t>
    </rPh>
    <rPh sb="21" eb="23">
      <t>タッセイ</t>
    </rPh>
    <phoneticPr fontId="1"/>
  </si>
  <si>
    <t>(1-2) 施設の利用状況及び事業への参加状況</t>
    <phoneticPr fontId="1"/>
  </si>
  <si>
    <t>（1-3） 利用者の満足度</t>
    <phoneticPr fontId="1"/>
  </si>
  <si>
    <t>２　効率性の向上に関する取組み
         　【効率性】</t>
    <phoneticPr fontId="1"/>
  </si>
  <si>
    <t>(2-1) 経費の節減</t>
    <phoneticPr fontId="1"/>
  </si>
  <si>
    <t>(3-1)  管理運営の実施状況</t>
    <phoneticPr fontId="1"/>
  </si>
  <si>
    <t>【記入上の留意点】</t>
    <rPh sb="1" eb="3">
      <t>キニュウ</t>
    </rPh>
    <rPh sb="3" eb="4">
      <t>ジョウ</t>
    </rPh>
    <rPh sb="5" eb="8">
      <t>リュウイテン</t>
    </rPh>
    <phoneticPr fontId="1"/>
  </si>
  <si>
    <t>施設名</t>
    <rPh sb="0" eb="2">
      <t>シセツ</t>
    </rPh>
    <rPh sb="2" eb="3">
      <t>メイ</t>
    </rPh>
    <phoneticPr fontId="1"/>
  </si>
  <si>
    <t>管理者</t>
    <rPh sb="0" eb="3">
      <t>カンリシャ</t>
    </rPh>
    <phoneticPr fontId="1"/>
  </si>
  <si>
    <t>所管課</t>
    <rPh sb="0" eb="2">
      <t>ショカン</t>
    </rPh>
    <rPh sb="2" eb="3">
      <t>カ</t>
    </rPh>
    <phoneticPr fontId="1"/>
  </si>
  <si>
    <t>（２）水色の表観覧にはドロップダウンで評価（A、B、C、D）が選択できます。評価欄の濃淡ピンク色の部分は、水色の部分に評価を入力すると自動的に総合評価が表示されます。</t>
    <rPh sb="3" eb="5">
      <t>ミズイロ</t>
    </rPh>
    <rPh sb="6" eb="7">
      <t>ヒョウ</t>
    </rPh>
    <rPh sb="7" eb="9">
      <t>カンラン</t>
    </rPh>
    <rPh sb="19" eb="21">
      <t>ヒョウカ</t>
    </rPh>
    <rPh sb="31" eb="33">
      <t>センタク</t>
    </rPh>
    <rPh sb="38" eb="40">
      <t>ヒョウカ</t>
    </rPh>
    <rPh sb="40" eb="41">
      <t>ラン</t>
    </rPh>
    <rPh sb="42" eb="44">
      <t>ノウタン</t>
    </rPh>
    <rPh sb="47" eb="48">
      <t>イロ</t>
    </rPh>
    <rPh sb="49" eb="51">
      <t>ブブン</t>
    </rPh>
    <rPh sb="53" eb="55">
      <t>ミズイロ</t>
    </rPh>
    <rPh sb="56" eb="58">
      <t>ブブン</t>
    </rPh>
    <rPh sb="59" eb="61">
      <t>ヒョウカ</t>
    </rPh>
    <rPh sb="62" eb="64">
      <t>ニュウリョク</t>
    </rPh>
    <rPh sb="67" eb="70">
      <t>ジドウテキ</t>
    </rPh>
    <rPh sb="71" eb="75">
      <t>ソウゴウヒョウカ</t>
    </rPh>
    <rPh sb="73" eb="75">
      <t>ヒョウカ</t>
    </rPh>
    <rPh sb="76" eb="78">
      <t>ヒョウジ</t>
    </rPh>
    <phoneticPr fontId="1"/>
  </si>
  <si>
    <t>（１）指定管理者は、自己評価記入欄に、市所管課は、一次評価記入欄に評価を記入いただきますようお願いします。</t>
    <rPh sb="3" eb="5">
      <t>シテイ</t>
    </rPh>
    <rPh sb="5" eb="8">
      <t>カンリシャ</t>
    </rPh>
    <rPh sb="10" eb="12">
      <t>ジコ</t>
    </rPh>
    <rPh sb="12" eb="14">
      <t>ヒョウカ</t>
    </rPh>
    <rPh sb="14" eb="16">
      <t>キニュウ</t>
    </rPh>
    <rPh sb="16" eb="17">
      <t>ラン</t>
    </rPh>
    <rPh sb="19" eb="20">
      <t>シ</t>
    </rPh>
    <rPh sb="20" eb="22">
      <t>ショカン</t>
    </rPh>
    <rPh sb="22" eb="23">
      <t>カ</t>
    </rPh>
    <rPh sb="25" eb="27">
      <t>イチジ</t>
    </rPh>
    <rPh sb="27" eb="29">
      <t>ヒョウカ</t>
    </rPh>
    <rPh sb="29" eb="31">
      <t>キニュウ</t>
    </rPh>
    <rPh sb="31" eb="32">
      <t>ラン</t>
    </rPh>
    <rPh sb="33" eb="35">
      <t>ヒョウカ</t>
    </rPh>
    <rPh sb="36" eb="38">
      <t>キニュウ</t>
    </rPh>
    <rPh sb="47" eb="48">
      <t>ネガ</t>
    </rPh>
    <phoneticPr fontId="1"/>
  </si>
  <si>
    <t>非利用料金制　　　・　　一部利用料金制　　　・　　　完全利用料金制</t>
    <rPh sb="0" eb="1">
      <t>ヒ</t>
    </rPh>
    <rPh sb="1" eb="3">
      <t>リヨウ</t>
    </rPh>
    <rPh sb="3" eb="5">
      <t>リョウキン</t>
    </rPh>
    <rPh sb="5" eb="6">
      <t>セイ</t>
    </rPh>
    <rPh sb="12" eb="14">
      <t>イチブ</t>
    </rPh>
    <rPh sb="14" eb="16">
      <t>リヨウ</t>
    </rPh>
    <rPh sb="16" eb="18">
      <t>リョウキン</t>
    </rPh>
    <rPh sb="18" eb="19">
      <t>セイ</t>
    </rPh>
    <rPh sb="26" eb="28">
      <t>カンゼン</t>
    </rPh>
    <rPh sb="28" eb="30">
      <t>リヨウ</t>
    </rPh>
    <rPh sb="30" eb="32">
      <t>リョウキン</t>
    </rPh>
    <rPh sb="32" eb="33">
      <t>セイ</t>
    </rPh>
    <phoneticPr fontId="1"/>
  </si>
  <si>
    <t>利　　用　　料　　金　　制</t>
    <rPh sb="0" eb="1">
      <t>トシ</t>
    </rPh>
    <rPh sb="3" eb="4">
      <t>ヨウ</t>
    </rPh>
    <rPh sb="6" eb="7">
      <t>リョウ</t>
    </rPh>
    <rPh sb="9" eb="10">
      <t>キン</t>
    </rPh>
    <rPh sb="12" eb="13">
      <t>セイ</t>
    </rPh>
    <phoneticPr fontId="1"/>
  </si>
  <si>
    <t>区  分</t>
    <rPh sb="0" eb="1">
      <t>ク</t>
    </rPh>
    <rPh sb="3" eb="4">
      <t>ブン</t>
    </rPh>
    <phoneticPr fontId="1"/>
  </si>
  <si>
    <t>【評価区分】</t>
    <rPh sb="1" eb="3">
      <t>ヒョウカ</t>
    </rPh>
    <rPh sb="3" eb="5">
      <t>クブン</t>
    </rPh>
    <phoneticPr fontId="1"/>
  </si>
  <si>
    <t>A</t>
    <phoneticPr fontId="1"/>
  </si>
  <si>
    <t>B</t>
    <phoneticPr fontId="1"/>
  </si>
  <si>
    <t>C</t>
    <phoneticPr fontId="1"/>
  </si>
  <si>
    <t>D</t>
    <phoneticPr fontId="1"/>
  </si>
  <si>
    <t>課　題　含</t>
    <rPh sb="0" eb="1">
      <t>カ</t>
    </rPh>
    <rPh sb="2" eb="3">
      <t>ダイ</t>
    </rPh>
    <rPh sb="4" eb="5">
      <t>フク</t>
    </rPh>
    <phoneticPr fontId="1"/>
  </si>
  <si>
    <t>要　改　善</t>
    <rPh sb="0" eb="1">
      <t>ヨウ</t>
    </rPh>
    <rPh sb="2" eb="3">
      <t>カイ</t>
    </rPh>
    <rPh sb="4" eb="5">
      <t>ゼン</t>
    </rPh>
    <phoneticPr fontId="1"/>
  </si>
  <si>
    <t>優　　　良</t>
    <rPh sb="0" eb="1">
      <t>ユウ</t>
    </rPh>
    <rPh sb="4" eb="5">
      <t>リョウ</t>
    </rPh>
    <phoneticPr fontId="1"/>
  </si>
  <si>
    <t>良　　　好</t>
    <rPh sb="0" eb="1">
      <t>リョウ</t>
    </rPh>
    <rPh sb="4" eb="5">
      <t>ヨシミ</t>
    </rPh>
    <phoneticPr fontId="1"/>
  </si>
  <si>
    <t>指定管理者一次評価
【市所管記入欄】</t>
    <rPh sb="0" eb="2">
      <t>シテイ</t>
    </rPh>
    <rPh sb="2" eb="5">
      <t>カンリシャ</t>
    </rPh>
    <rPh sb="5" eb="7">
      <t>イチジ</t>
    </rPh>
    <rPh sb="7" eb="9">
      <t>ヒョウカ</t>
    </rPh>
    <rPh sb="11" eb="12">
      <t>シ</t>
    </rPh>
    <rPh sb="12" eb="14">
      <t>ショカン</t>
    </rPh>
    <rPh sb="14" eb="16">
      <t>キニュウ</t>
    </rPh>
    <rPh sb="16" eb="17">
      <t>ラン</t>
    </rPh>
    <phoneticPr fontId="1"/>
  </si>
  <si>
    <t>指定管理者自己評価結果
【指定管理者記入欄】</t>
    <rPh sb="0" eb="2">
      <t>シテイ</t>
    </rPh>
    <rPh sb="2" eb="5">
      <t>カンリシャ</t>
    </rPh>
    <rPh sb="5" eb="7">
      <t>ジコ</t>
    </rPh>
    <rPh sb="7" eb="9">
      <t>ヒョウカ</t>
    </rPh>
    <rPh sb="9" eb="11">
      <t>ケッカ</t>
    </rPh>
    <rPh sb="13" eb="15">
      <t>シテイ</t>
    </rPh>
    <rPh sb="15" eb="18">
      <t>カンリシャ</t>
    </rPh>
    <rPh sb="18" eb="20">
      <t>キニュウ</t>
    </rPh>
    <rPh sb="20" eb="21">
      <t>ラン</t>
    </rPh>
    <phoneticPr fontId="1"/>
  </si>
  <si>
    <t>＜改善内容＞</t>
    <rPh sb="1" eb="3">
      <t>カイゼン</t>
    </rPh>
    <rPh sb="3" eb="5">
      <t>ナイヨウ</t>
    </rPh>
    <phoneticPr fontId="1"/>
  </si>
  <si>
    <t>評価レベル</t>
    <rPh sb="0" eb="2">
      <t>ヒョウカ</t>
    </rPh>
    <phoneticPr fontId="1"/>
  </si>
  <si>
    <t>１　施設の設置目的の達成に関する取組み 【有効性】</t>
    <rPh sb="2" eb="4">
      <t>シセツ</t>
    </rPh>
    <rPh sb="5" eb="7">
      <t>セッチ</t>
    </rPh>
    <rPh sb="7" eb="9">
      <t>モクテキ</t>
    </rPh>
    <rPh sb="10" eb="12">
      <t>タッセイ</t>
    </rPh>
    <rPh sb="13" eb="14">
      <t>カン</t>
    </rPh>
    <rPh sb="16" eb="18">
      <t>トリク</t>
    </rPh>
    <rPh sb="21" eb="24">
      <t>ユウコウセイ</t>
    </rPh>
    <phoneticPr fontId="1"/>
  </si>
  <si>
    <t>指定管理者二次評価
【外部評価者記入欄】</t>
    <rPh sb="0" eb="2">
      <t>シテイ</t>
    </rPh>
    <rPh sb="2" eb="4">
      <t>カンリ</t>
    </rPh>
    <rPh sb="4" eb="5">
      <t>シャ</t>
    </rPh>
    <rPh sb="5" eb="7">
      <t>ニジ</t>
    </rPh>
    <rPh sb="7" eb="9">
      <t>ヒョウカ</t>
    </rPh>
    <rPh sb="11" eb="13">
      <t>ガイブ</t>
    </rPh>
    <rPh sb="13" eb="15">
      <t>ヒョウカ</t>
    </rPh>
    <rPh sb="15" eb="16">
      <t>シャ</t>
    </rPh>
    <rPh sb="16" eb="18">
      <t>キニュウ</t>
    </rPh>
    <rPh sb="18" eb="19">
      <t>ラン</t>
    </rPh>
    <phoneticPr fontId="1"/>
  </si>
  <si>
    <t>指定管理者二次評価
【外部評価者記入欄】</t>
    <phoneticPr fontId="1"/>
  </si>
  <si>
    <t>１　施設の設置目的の達成に関する取組み  【有効性】</t>
    <rPh sb="2" eb="4">
      <t>シセツ</t>
    </rPh>
    <rPh sb="5" eb="7">
      <t>セッチ</t>
    </rPh>
    <rPh sb="7" eb="9">
      <t>モクテキ</t>
    </rPh>
    <rPh sb="10" eb="12">
      <t>タッセイ</t>
    </rPh>
    <rPh sb="13" eb="14">
      <t>カン</t>
    </rPh>
    <rPh sb="16" eb="18">
      <t>トリク</t>
    </rPh>
    <rPh sb="22" eb="25">
      <t>ユウコウセイ</t>
    </rPh>
    <phoneticPr fontId="1"/>
  </si>
  <si>
    <t>(2-2) 収入の増加</t>
    <phoneticPr fontId="1"/>
  </si>
  <si>
    <t>②収入の増加など取り組みの効果は得られたか。</t>
    <rPh sb="1" eb="3">
      <t>シュウニュウ</t>
    </rPh>
    <rPh sb="4" eb="6">
      <t>ゾウカ</t>
    </rPh>
    <rPh sb="8" eb="9">
      <t>ト</t>
    </rPh>
    <rPh sb="10" eb="11">
      <t>ク</t>
    </rPh>
    <rPh sb="13" eb="15">
      <t>コウカ</t>
    </rPh>
    <rPh sb="16" eb="17">
      <t>エ</t>
    </rPh>
    <phoneticPr fontId="1"/>
  </si>
  <si>
    <t>(3-2) 法令順守、個人情報の保護、安全対策、危機管理体制、平等利用など</t>
    <rPh sb="6" eb="8">
      <t>ホウレイ</t>
    </rPh>
    <rPh sb="8" eb="10">
      <t>ジュンシュ</t>
    </rPh>
    <phoneticPr fontId="1"/>
  </si>
  <si>
    <t>＜　課　 題　＞</t>
    <rPh sb="2" eb="3">
      <t>カ</t>
    </rPh>
    <rPh sb="5" eb="6">
      <t>ダイ</t>
    </rPh>
    <phoneticPr fontId="1"/>
  </si>
  <si>
    <t>＜　課 　題　＞</t>
    <rPh sb="2" eb="3">
      <t>カ</t>
    </rPh>
    <rPh sb="5" eb="6">
      <t>ダイ</t>
    </rPh>
    <phoneticPr fontId="1"/>
  </si>
  <si>
    <t>　・評価できる内容</t>
    <rPh sb="2" eb="4">
      <t>ヒョウカ</t>
    </rPh>
    <rPh sb="7" eb="9">
      <t>ナイヨウ</t>
    </rPh>
    <phoneticPr fontId="1"/>
  </si>
  <si>
    <t>(3-1)  管理運営の実施状況</t>
    <phoneticPr fontId="1"/>
  </si>
  <si>
    <t>②法令や市等の指導に基づき、業務に必要な研修・教育が適切に行われたか。</t>
    <rPh sb="1" eb="3">
      <t>ホウレイ</t>
    </rPh>
    <rPh sb="4" eb="5">
      <t>シ</t>
    </rPh>
    <rPh sb="5" eb="6">
      <t>トウ</t>
    </rPh>
    <rPh sb="7" eb="9">
      <t>シドウ</t>
    </rPh>
    <rPh sb="10" eb="11">
      <t>モト</t>
    </rPh>
    <phoneticPr fontId="1"/>
  </si>
  <si>
    <t>④施設の良好な管理運営を進めるため、新たな取り組みについて、指定管理者自ら提案・検討を進め、実施されたか。</t>
    <rPh sb="1" eb="3">
      <t>シセツ</t>
    </rPh>
    <rPh sb="4" eb="6">
      <t>リョウコウ</t>
    </rPh>
    <rPh sb="7" eb="9">
      <t>カンリ</t>
    </rPh>
    <rPh sb="9" eb="11">
      <t>ウンエイ</t>
    </rPh>
    <rPh sb="12" eb="13">
      <t>スス</t>
    </rPh>
    <rPh sb="30" eb="32">
      <t>シテイ</t>
    </rPh>
    <rPh sb="32" eb="35">
      <t>カンリシャ</t>
    </rPh>
    <rPh sb="35" eb="36">
      <t>ミズカ</t>
    </rPh>
    <rPh sb="37" eb="39">
      <t>テイアン</t>
    </rPh>
    <rPh sb="40" eb="42">
      <t>ケントウ</t>
    </rPh>
    <rPh sb="43" eb="44">
      <t>スス</t>
    </rPh>
    <rPh sb="46" eb="48">
      <t>ジッシ</t>
    </rPh>
    <phoneticPr fontId="1"/>
  </si>
  <si>
    <t>①法令や市等の指導に基づき、施設の管理運営に、適切な人員配置をされていたか。</t>
    <rPh sb="1" eb="3">
      <t>ホウレイ</t>
    </rPh>
    <rPh sb="4" eb="5">
      <t>シ</t>
    </rPh>
    <rPh sb="5" eb="6">
      <t>トウ</t>
    </rPh>
    <rPh sb="7" eb="9">
      <t>シドウ</t>
    </rPh>
    <rPh sb="10" eb="11">
      <t>モト</t>
    </rPh>
    <rPh sb="14" eb="16">
      <t>シセツ</t>
    </rPh>
    <phoneticPr fontId="1"/>
  </si>
  <si>
    <t>(2-3) 収支のバランスなど　</t>
    <phoneticPr fontId="1"/>
  </si>
  <si>
    <t>２　効率性の向上に関する取組み
    　【効率性】</t>
    <phoneticPr fontId="1"/>
  </si>
  <si>
    <t>(2-3) 収支のバランスなど</t>
    <phoneticPr fontId="1"/>
  </si>
  <si>
    <t>②費用対効果を考えながら、経費の効果的で効率的な執行が行われたか。</t>
    <rPh sb="1" eb="6">
      <t>ヒヨウタイコウカ</t>
    </rPh>
    <rPh sb="7" eb="8">
      <t>カンガ</t>
    </rPh>
    <phoneticPr fontId="1"/>
  </si>
  <si>
    <t>③収支の内容に不適切な点はなかったか。</t>
    <phoneticPr fontId="1"/>
  </si>
  <si>
    <t>③経費の節減やサービス提供の質など、管理運営が適切に行われていたか。</t>
    <rPh sb="1" eb="3">
      <t>ケイヒ</t>
    </rPh>
    <rPh sb="4" eb="6">
      <t>セツゲン</t>
    </rPh>
    <rPh sb="11" eb="13">
      <t>テイキョウ</t>
    </rPh>
    <rPh sb="14" eb="15">
      <t>シツ</t>
    </rPh>
    <rPh sb="18" eb="20">
      <t>カンリ</t>
    </rPh>
    <rPh sb="20" eb="22">
      <t>ウンエイ</t>
    </rPh>
    <phoneticPr fontId="1"/>
  </si>
  <si>
    <t>(2-2) 収入の増加</t>
    <phoneticPr fontId="1"/>
  </si>
  <si>
    <t>評価項目及びポイント</t>
    <rPh sb="0" eb="2">
      <t>ヒョウカ</t>
    </rPh>
    <rPh sb="2" eb="4">
      <t>コウモク</t>
    </rPh>
    <rPh sb="4" eb="5">
      <t>オヨ</t>
    </rPh>
    <phoneticPr fontId="1"/>
  </si>
  <si>
    <t>なぜその評価に至ったか（説明）</t>
    <rPh sb="4" eb="6">
      <t>ヒョウカ</t>
    </rPh>
    <rPh sb="7" eb="8">
      <t>イタ</t>
    </rPh>
    <rPh sb="12" eb="14">
      <t>セツメイ</t>
    </rPh>
    <phoneticPr fontId="1"/>
  </si>
  <si>
    <t>②利用者アンケート調査の結果から、施設利用者ニーズや満足度を把握し、事業の改善等が得られたか。</t>
    <rPh sb="9" eb="11">
      <t>チョウサ</t>
    </rPh>
    <rPh sb="28" eb="29">
      <t>ド</t>
    </rPh>
    <rPh sb="30" eb="32">
      <t>ハアク</t>
    </rPh>
    <rPh sb="34" eb="36">
      <t>ジギョウ</t>
    </rPh>
    <rPh sb="37" eb="39">
      <t>カイゼン</t>
    </rPh>
    <rPh sb="39" eb="40">
      <t>トウ</t>
    </rPh>
    <phoneticPr fontId="1"/>
  </si>
  <si>
    <t>③利用者からの苦情に対して十分な対応がなされたか。</t>
    <phoneticPr fontId="1"/>
  </si>
  <si>
    <t>④アンケート調査以外に、さまざまな手法で利用者の意見を把握し、それらを反映させる取組みがなされたか。</t>
    <rPh sb="6" eb="8">
      <t>チョウサ</t>
    </rPh>
    <rPh sb="8" eb="10">
      <t>イガイ</t>
    </rPh>
    <rPh sb="17" eb="19">
      <t>シュホウ</t>
    </rPh>
    <phoneticPr fontId="1"/>
  </si>
  <si>
    <t>⑤サービスの質を向上させるため具体的な取り組みを行ったか。また、取り組みの結果、どのような効果が得られたか。</t>
    <rPh sb="24" eb="25">
      <t>オコナ</t>
    </rPh>
    <rPh sb="32" eb="33">
      <t>ト</t>
    </rPh>
    <rPh sb="34" eb="35">
      <t>ク</t>
    </rPh>
    <rPh sb="37" eb="39">
      <t>ケッカ</t>
    </rPh>
    <phoneticPr fontId="1"/>
  </si>
  <si>
    <t>① 施設の管理運営に関し、経費を効率的に節減するための十分な取組みが行われ、その効果が得られたか。</t>
    <rPh sb="34" eb="35">
      <t>オコナ</t>
    </rPh>
    <phoneticPr fontId="1"/>
  </si>
  <si>
    <t>② 管理運営業務の遂行にあたり、業者発注や業務委託により行われる場合、適切な水準で行われ、経費が最小限となるような競争が行われたか。</t>
    <rPh sb="2" eb="4">
      <t>カンリ</t>
    </rPh>
    <rPh sb="4" eb="6">
      <t>ウンエイ</t>
    </rPh>
    <rPh sb="6" eb="8">
      <t>ギョウム</t>
    </rPh>
    <rPh sb="9" eb="11">
      <t>スイコウ</t>
    </rPh>
    <rPh sb="16" eb="18">
      <t>ギョウシャ</t>
    </rPh>
    <rPh sb="18" eb="20">
      <t>ハッチュウ</t>
    </rPh>
    <rPh sb="21" eb="23">
      <t>ギョウム</t>
    </rPh>
    <rPh sb="23" eb="25">
      <t>イタク</t>
    </rPh>
    <rPh sb="28" eb="29">
      <t>オコナ</t>
    </rPh>
    <rPh sb="32" eb="34">
      <t>バアイ</t>
    </rPh>
    <rPh sb="35" eb="37">
      <t>テキセツ</t>
    </rPh>
    <rPh sb="38" eb="40">
      <t>スイジュン</t>
    </rPh>
    <rPh sb="41" eb="42">
      <t>オコナ</t>
    </rPh>
    <rPh sb="45" eb="47">
      <t>ケイヒ</t>
    </rPh>
    <rPh sb="48" eb="51">
      <t>サイショウゲン</t>
    </rPh>
    <rPh sb="57" eb="59">
      <t>キョウソウ</t>
    </rPh>
    <rPh sb="60" eb="61">
      <t>オコナ</t>
    </rPh>
    <phoneticPr fontId="1"/>
  </si>
  <si>
    <t>① 収入を増加させるための具体的な方法の検討や取り組みを行ったか。</t>
    <rPh sb="17" eb="19">
      <t>ホウホウ</t>
    </rPh>
    <rPh sb="20" eb="22">
      <t>ケントウ</t>
    </rPh>
    <rPh sb="28" eb="29">
      <t>オコナ</t>
    </rPh>
    <phoneticPr fontId="1"/>
  </si>
  <si>
    <t>①収支のバランスは、適切であったか。</t>
    <phoneticPr fontId="1"/>
  </si>
  <si>
    <t>①法令に沿った適正な事業の実施を行うだけでなく、チェック体制などの整備や機能をさせているか。</t>
    <rPh sb="1" eb="3">
      <t>ホウレイ</t>
    </rPh>
    <rPh sb="4" eb="5">
      <t>ソ</t>
    </rPh>
    <rPh sb="7" eb="9">
      <t>テキセイ</t>
    </rPh>
    <rPh sb="10" eb="12">
      <t>ジギョウ</t>
    </rPh>
    <rPh sb="13" eb="15">
      <t>ジッシ</t>
    </rPh>
    <rPh sb="16" eb="17">
      <t>オコナ</t>
    </rPh>
    <rPh sb="28" eb="30">
      <t>タイセイ</t>
    </rPh>
    <rPh sb="33" eb="35">
      <t>セイビ</t>
    </rPh>
    <rPh sb="36" eb="38">
      <t>キノウ</t>
    </rPh>
    <phoneticPr fontId="1"/>
  </si>
  <si>
    <t>②施設利用者の個人情報保護などの取扱いが適切に行われているか。</t>
    <rPh sb="11" eb="13">
      <t>ホゴ</t>
    </rPh>
    <phoneticPr fontId="1"/>
  </si>
  <si>
    <t>③日常の事故防止などの安全対策が適切に実施されているか。</t>
    <phoneticPr fontId="1"/>
  </si>
  <si>
    <t>④防犯、防災対策などの危機管理体制が適切であるか。</t>
    <phoneticPr fontId="1"/>
  </si>
  <si>
    <t>⑤事故発生時や非常災害時の対応についてマニュアルを作成するなど適切な対応ができるように整備しているか。</t>
    <rPh sb="25" eb="27">
      <t>サクセイ</t>
    </rPh>
    <rPh sb="34" eb="36">
      <t>タイオウ</t>
    </rPh>
    <rPh sb="43" eb="45">
      <t>セイビ</t>
    </rPh>
    <phoneticPr fontId="1"/>
  </si>
  <si>
    <t>②利用に係る登録方法や手続について、利用者に対し十分に周知を行い、適正な方法で行われたか。</t>
    <rPh sb="1" eb="3">
      <t>リヨウ</t>
    </rPh>
    <rPh sb="4" eb="5">
      <t>カカ</t>
    </rPh>
    <rPh sb="6" eb="8">
      <t>トウロク</t>
    </rPh>
    <rPh sb="8" eb="10">
      <t>ホウホウ</t>
    </rPh>
    <rPh sb="11" eb="13">
      <t>テツヅキ</t>
    </rPh>
    <rPh sb="22" eb="23">
      <t>タイ</t>
    </rPh>
    <phoneticPr fontId="1"/>
  </si>
  <si>
    <t>①法令や利用のルール、事業計画に則って施設の事業運営が適切に行われたか。また、施設を最大限に有効活用するとともに、施設の設置目的に沿った成果が得られたか。</t>
    <rPh sb="1" eb="3">
      <t>ホウレイ</t>
    </rPh>
    <rPh sb="4" eb="6">
      <t>リヨウ</t>
    </rPh>
    <rPh sb="11" eb="13">
      <t>ジギョウ</t>
    </rPh>
    <rPh sb="13" eb="15">
      <t>ケイカク</t>
    </rPh>
    <rPh sb="46" eb="48">
      <t>ユウコウ</t>
    </rPh>
    <phoneticPr fontId="1"/>
  </si>
  <si>
    <t>③施設の設置目的に応じた効果的な営業や広報活動を行い、その結果、効果があったか。</t>
    <rPh sb="24" eb="25">
      <t>オコナ</t>
    </rPh>
    <rPh sb="29" eb="31">
      <t>ケッカ</t>
    </rPh>
    <phoneticPr fontId="1"/>
  </si>
  <si>
    <t>⑥利用者を限定しない施設では、利用者が平等に利用できるよう配慮したか。</t>
    <phoneticPr fontId="1"/>
  </si>
  <si>
    <t>⑦利用者が限定される施設では、利用者の選定を公平でかつ適切に実施したか。</t>
    <rPh sb="30" eb="32">
      <t>ジッシ</t>
    </rPh>
    <phoneticPr fontId="1"/>
  </si>
  <si>
    <t>　・改善方法とその時期</t>
    <rPh sb="2" eb="4">
      <t>カイゼン</t>
    </rPh>
    <rPh sb="4" eb="6">
      <t>ホウホウ</t>
    </rPh>
    <rPh sb="9" eb="11">
      <t>ジキ</t>
    </rPh>
    <phoneticPr fontId="1"/>
  </si>
  <si>
    <t>① 利用者の満足度を把握するため、定期的にアンケート調査などを実施したか。</t>
    <rPh sb="6" eb="9">
      <t>マンゾクド</t>
    </rPh>
    <rPh sb="10" eb="12">
      <t>ハアク</t>
    </rPh>
    <rPh sb="17" eb="20">
      <t>テイキテキ</t>
    </rPh>
    <rPh sb="26" eb="28">
      <t>チョウサ</t>
    </rPh>
    <rPh sb="31" eb="33">
      <t>ジッシ</t>
    </rPh>
    <phoneticPr fontId="1"/>
  </si>
  <si>
    <t>② 施設の利用者や実施された事業への参加者数の増加、サービス利用者の利用回数の促進など創意工夫が図られたか。</t>
    <rPh sb="2" eb="4">
      <t>シセツ</t>
    </rPh>
    <rPh sb="5" eb="8">
      <t>リヨウシャ</t>
    </rPh>
    <rPh sb="24" eb="25">
      <t>カ</t>
    </rPh>
    <rPh sb="30" eb="33">
      <t>リヨウシャ</t>
    </rPh>
    <rPh sb="34" eb="36">
      <t>リヨウ</t>
    </rPh>
    <rPh sb="36" eb="38">
      <t>カイスウ</t>
    </rPh>
    <rPh sb="39" eb="41">
      <t>ソクシン</t>
    </rPh>
    <rPh sb="43" eb="45">
      <t>ソウイ</t>
    </rPh>
    <rPh sb="45" eb="47">
      <t>クフウ</t>
    </rPh>
    <phoneticPr fontId="1"/>
  </si>
  <si>
    <t>　・問題があり次年度以降改善が
必要な点</t>
    <rPh sb="2" eb="4">
      <t>モンダイ</t>
    </rPh>
    <rPh sb="7" eb="8">
      <t>ジ</t>
    </rPh>
    <rPh sb="8" eb="10">
      <t>ネンド</t>
    </rPh>
    <rPh sb="10" eb="12">
      <t>イコウ</t>
    </rPh>
    <rPh sb="12" eb="14">
      <t>カイゼン</t>
    </rPh>
    <rPh sb="16" eb="18">
      <t>ヒツヨウ</t>
    </rPh>
    <rPh sb="19" eb="20">
      <t>テン</t>
    </rPh>
    <phoneticPr fontId="1"/>
  </si>
  <si>
    <t>川西作業所</t>
    <rPh sb="0" eb="2">
      <t>カワニシ</t>
    </rPh>
    <rPh sb="2" eb="4">
      <t>サギョウ</t>
    </rPh>
    <rPh sb="4" eb="5">
      <t>ショ</t>
    </rPh>
    <phoneticPr fontId="1"/>
  </si>
  <si>
    <t>川西作業所</t>
    <rPh sb="0" eb="2">
      <t>カワニシ</t>
    </rPh>
    <rPh sb="2" eb="4">
      <t>サギョウ</t>
    </rPh>
    <rPh sb="4" eb="5">
      <t>ショ</t>
    </rPh>
    <phoneticPr fontId="1"/>
  </si>
  <si>
    <t>社会福祉法人　川西市社会福祉協議会</t>
    <rPh sb="0" eb="2">
      <t>シャカイ</t>
    </rPh>
    <rPh sb="2" eb="4">
      <t>フクシ</t>
    </rPh>
    <rPh sb="4" eb="6">
      <t>ホウジン</t>
    </rPh>
    <rPh sb="7" eb="9">
      <t>カワニシ</t>
    </rPh>
    <rPh sb="9" eb="10">
      <t>シ</t>
    </rPh>
    <rPh sb="10" eb="12">
      <t>シャカイ</t>
    </rPh>
    <rPh sb="12" eb="14">
      <t>フクシ</t>
    </rPh>
    <rPh sb="14" eb="17">
      <t>キョウギカイ</t>
    </rPh>
    <phoneticPr fontId="1"/>
  </si>
  <si>
    <t>健康福祉部　福祉推進室　障害福祉課</t>
    <rPh sb="0" eb="2">
      <t>ケンコウ</t>
    </rPh>
    <rPh sb="2" eb="4">
      <t>フクシ</t>
    </rPh>
    <rPh sb="4" eb="5">
      <t>ブ</t>
    </rPh>
    <rPh sb="6" eb="8">
      <t>フクシ</t>
    </rPh>
    <rPh sb="8" eb="11">
      <t>スイシンシツ</t>
    </rPh>
    <rPh sb="12" eb="14">
      <t>ショウガイ</t>
    </rPh>
    <rPh sb="14" eb="17">
      <t>フクシカ</t>
    </rPh>
    <phoneticPr fontId="1"/>
  </si>
  <si>
    <t>兵庫県川西市小戸３丁目１２番１０号</t>
    <rPh sb="0" eb="3">
      <t>ヒョウゴケン</t>
    </rPh>
    <rPh sb="3" eb="6">
      <t>カワニシシ</t>
    </rPh>
    <rPh sb="6" eb="8">
      <t>オオベ</t>
    </rPh>
    <rPh sb="9" eb="11">
      <t>チョウメ</t>
    </rPh>
    <rPh sb="13" eb="14">
      <t>バン</t>
    </rPh>
    <rPh sb="16" eb="17">
      <t>ゴウ</t>
    </rPh>
    <phoneticPr fontId="1"/>
  </si>
  <si>
    <t>兵庫県川西市火打１丁目１番７号</t>
    <rPh sb="0" eb="3">
      <t>ヒョウゴケン</t>
    </rPh>
    <rPh sb="3" eb="6">
      <t>カワニシシ</t>
    </rPh>
    <rPh sb="6" eb="8">
      <t>ヒウチ</t>
    </rPh>
    <rPh sb="9" eb="11">
      <t>チョウメ</t>
    </rPh>
    <rPh sb="12" eb="13">
      <t>バン</t>
    </rPh>
    <rPh sb="14" eb="15">
      <t>ゴウ</t>
    </rPh>
    <phoneticPr fontId="1"/>
  </si>
  <si>
    <t>平成２４年４月１日　～　平成２９年３月３１日</t>
    <rPh sb="0" eb="2">
      <t>ヘイセイ</t>
    </rPh>
    <rPh sb="4" eb="5">
      <t>ネン</t>
    </rPh>
    <rPh sb="6" eb="7">
      <t>ガツ</t>
    </rPh>
    <rPh sb="8" eb="9">
      <t>ニチ</t>
    </rPh>
    <rPh sb="12" eb="14">
      <t>ヘイセイ</t>
    </rPh>
    <rPh sb="16" eb="17">
      <t>ネン</t>
    </rPh>
    <rPh sb="18" eb="19">
      <t>ガツ</t>
    </rPh>
    <rPh sb="21" eb="22">
      <t>ニチ</t>
    </rPh>
    <phoneticPr fontId="1"/>
  </si>
  <si>
    <t>D</t>
    <phoneticPr fontId="1"/>
  </si>
  <si>
    <t>●中項目は小項目の点数の平均をもとにＡＢＣＤ評価</t>
    <phoneticPr fontId="1"/>
  </si>
  <si>
    <t>平成28年度　指 定 管 理 者 評 価 シ ー ト</t>
    <rPh sb="0" eb="2">
      <t>ヘイセイ</t>
    </rPh>
    <rPh sb="4" eb="6">
      <t>ネンド</t>
    </rPh>
    <rPh sb="7" eb="8">
      <t>ユビ</t>
    </rPh>
    <rPh sb="9" eb="10">
      <t>サダム</t>
    </rPh>
    <rPh sb="11" eb="12">
      <t>カン</t>
    </rPh>
    <rPh sb="13" eb="14">
      <t>リ</t>
    </rPh>
    <rPh sb="15" eb="16">
      <t>モノ</t>
    </rPh>
    <rPh sb="17" eb="18">
      <t>ヒョウ</t>
    </rPh>
    <rPh sb="19" eb="20">
      <t>アタイ</t>
    </rPh>
    <phoneticPr fontId="1"/>
  </si>
  <si>
    <t>平成２８年４月１日～平成２９年３月３１日</t>
    <rPh sb="0" eb="2">
      <t>ヘイセイ</t>
    </rPh>
    <rPh sb="4" eb="5">
      <t>ネン</t>
    </rPh>
    <rPh sb="6" eb="7">
      <t>ガツ</t>
    </rPh>
    <rPh sb="8" eb="9">
      <t>ニチ</t>
    </rPh>
    <rPh sb="10" eb="12">
      <t>ヘイセイ</t>
    </rPh>
    <rPh sb="14" eb="15">
      <t>ネン</t>
    </rPh>
    <rPh sb="16" eb="17">
      <t>ガツ</t>
    </rPh>
    <rPh sb="19" eb="20">
      <t>ニチ</t>
    </rPh>
    <phoneticPr fontId="1"/>
  </si>
  <si>
    <t>平成２８年度　指定管理者評価シート＜２＞　評価結果</t>
    <rPh sb="0" eb="2">
      <t>ヘイセイ</t>
    </rPh>
    <rPh sb="4" eb="6">
      <t>ネンド</t>
    </rPh>
    <rPh sb="7" eb="9">
      <t>シテイ</t>
    </rPh>
    <rPh sb="9" eb="12">
      <t>カンリシャ</t>
    </rPh>
    <rPh sb="12" eb="14">
      <t>ヒョウカ</t>
    </rPh>
    <rPh sb="21" eb="23">
      <t>ヒョウカ</t>
    </rPh>
    <rPh sb="23" eb="25">
      <t>ケッカ</t>
    </rPh>
    <phoneticPr fontId="1"/>
  </si>
  <si>
    <t>　・平成２８年度に改善した内容</t>
    <rPh sb="2" eb="4">
      <t>ヘイセイ</t>
    </rPh>
    <rPh sb="6" eb="8">
      <t>ネンド</t>
    </rPh>
    <phoneticPr fontId="1"/>
  </si>
  <si>
    <t>　・平成２８年度に改善したことにによる効果</t>
    <rPh sb="2" eb="4">
      <t>ヘイセイ</t>
    </rPh>
    <rPh sb="6" eb="8">
      <t>ネンド</t>
    </rPh>
    <rPh sb="9" eb="11">
      <t>カイゼン</t>
    </rPh>
    <rPh sb="19" eb="21">
      <t>コウカ</t>
    </rPh>
    <phoneticPr fontId="1"/>
  </si>
  <si>
    <r>
      <t>平成28年度　指定管理者評価シート＜１＞　指定概要　　</t>
    </r>
    <r>
      <rPr>
        <b/>
        <sz val="10"/>
        <color theme="1"/>
        <rFont val="ＭＳ Ｐゴシック"/>
        <family val="3"/>
        <charset val="128"/>
        <scheme val="minor"/>
      </rPr>
      <t>（指定管理者によりご記入をお願いします。）</t>
    </r>
    <rPh sb="0" eb="2">
      <t>ヘイセイ</t>
    </rPh>
    <rPh sb="4" eb="6">
      <t>ネンド</t>
    </rPh>
    <rPh sb="7" eb="9">
      <t>シテイ</t>
    </rPh>
    <rPh sb="9" eb="12">
      <t>カンリシャ</t>
    </rPh>
    <rPh sb="12" eb="14">
      <t>ヒョウカ</t>
    </rPh>
    <rPh sb="21" eb="23">
      <t>シテイ</t>
    </rPh>
    <rPh sb="23" eb="25">
      <t>ガイヨウ</t>
    </rPh>
    <rPh sb="28" eb="30">
      <t>シテイ</t>
    </rPh>
    <rPh sb="30" eb="33">
      <t>カンリシャ</t>
    </rPh>
    <rPh sb="37" eb="39">
      <t>キニュウ</t>
    </rPh>
    <rPh sb="41" eb="42">
      <t>ネガ</t>
    </rPh>
    <phoneticPr fontId="1"/>
  </si>
  <si>
    <t>　施設利用時に「施設利用契約書」（施設説明）の締結。「重要事項説明書」「個人情報使用同意書」を説明し同意（署名・捺印）をいただいています。
　また、「個別支援計画書」の作成、「モニタリング」を実施し利用者に対し支援方針等の説明を行い同意（署名・捺印）いただいています。</t>
    <rPh sb="1" eb="3">
      <t>シセツ</t>
    </rPh>
    <rPh sb="3" eb="5">
      <t>リヨウ</t>
    </rPh>
    <rPh sb="5" eb="6">
      <t>ジ</t>
    </rPh>
    <rPh sb="8" eb="10">
      <t>シセツ</t>
    </rPh>
    <rPh sb="10" eb="12">
      <t>リヨウ</t>
    </rPh>
    <rPh sb="12" eb="15">
      <t>ケイヤクショ</t>
    </rPh>
    <rPh sb="17" eb="19">
      <t>シセツ</t>
    </rPh>
    <rPh sb="19" eb="21">
      <t>セツメイ</t>
    </rPh>
    <rPh sb="23" eb="25">
      <t>テイケツ</t>
    </rPh>
    <rPh sb="27" eb="29">
      <t>ジュウヨウ</t>
    </rPh>
    <rPh sb="29" eb="31">
      <t>ジコウ</t>
    </rPh>
    <rPh sb="31" eb="34">
      <t>セツメイショ</t>
    </rPh>
    <rPh sb="36" eb="38">
      <t>コジン</t>
    </rPh>
    <rPh sb="38" eb="40">
      <t>ジョウホウ</t>
    </rPh>
    <rPh sb="40" eb="42">
      <t>シヨウ</t>
    </rPh>
    <rPh sb="42" eb="45">
      <t>ドウイショ</t>
    </rPh>
    <rPh sb="47" eb="49">
      <t>セツメイ</t>
    </rPh>
    <rPh sb="50" eb="52">
      <t>ドウイ</t>
    </rPh>
    <rPh sb="53" eb="55">
      <t>ショメイ</t>
    </rPh>
    <rPh sb="56" eb="58">
      <t>ナツイン</t>
    </rPh>
    <rPh sb="75" eb="77">
      <t>コベツ</t>
    </rPh>
    <rPh sb="77" eb="79">
      <t>シエン</t>
    </rPh>
    <rPh sb="79" eb="82">
      <t>ケイカクショ</t>
    </rPh>
    <rPh sb="84" eb="86">
      <t>サクセイ</t>
    </rPh>
    <rPh sb="96" eb="98">
      <t>ジッシ</t>
    </rPh>
    <rPh sb="99" eb="102">
      <t>リヨウシャ</t>
    </rPh>
    <rPh sb="103" eb="104">
      <t>タイ</t>
    </rPh>
    <rPh sb="105" eb="107">
      <t>シエン</t>
    </rPh>
    <rPh sb="107" eb="109">
      <t>ホウシン</t>
    </rPh>
    <rPh sb="109" eb="110">
      <t>トウ</t>
    </rPh>
    <rPh sb="111" eb="113">
      <t>セツメイ</t>
    </rPh>
    <rPh sb="114" eb="115">
      <t>オコナ</t>
    </rPh>
    <rPh sb="116" eb="118">
      <t>ドウイ</t>
    </rPh>
    <rPh sb="119" eb="121">
      <t>ショメイ</t>
    </rPh>
    <rPh sb="122" eb="124">
      <t>ナツイン</t>
    </rPh>
    <phoneticPr fontId="1"/>
  </si>
  <si>
    <t>　不定期利用者に対し、利用曜日・時間の変更に柔軟に対応し少しでも出席日数増になるよう努めました。
　なかなか利用できない利用者に対し自宅訪問や電話連絡を行い出席を促がしました。</t>
    <rPh sb="1" eb="4">
      <t>フテイキ</t>
    </rPh>
    <rPh sb="4" eb="6">
      <t>リヨウ</t>
    </rPh>
    <rPh sb="6" eb="7">
      <t>モノ</t>
    </rPh>
    <rPh sb="8" eb="9">
      <t>タイ</t>
    </rPh>
    <rPh sb="11" eb="13">
      <t>リヨウ</t>
    </rPh>
    <rPh sb="13" eb="15">
      <t>ヨウビ</t>
    </rPh>
    <rPh sb="16" eb="18">
      <t>ジカン</t>
    </rPh>
    <rPh sb="19" eb="21">
      <t>ヘンコウ</t>
    </rPh>
    <rPh sb="22" eb="24">
      <t>ジュウナン</t>
    </rPh>
    <rPh sb="25" eb="27">
      <t>タイオウ</t>
    </rPh>
    <rPh sb="28" eb="29">
      <t>スコ</t>
    </rPh>
    <rPh sb="32" eb="34">
      <t>シュッセキ</t>
    </rPh>
    <rPh sb="34" eb="36">
      <t>ニッスウ</t>
    </rPh>
    <rPh sb="36" eb="37">
      <t>ゾウ</t>
    </rPh>
    <rPh sb="42" eb="43">
      <t>ツト</t>
    </rPh>
    <rPh sb="54" eb="56">
      <t>リヨウ</t>
    </rPh>
    <rPh sb="60" eb="63">
      <t>リヨウシャ</t>
    </rPh>
    <rPh sb="64" eb="65">
      <t>タイ</t>
    </rPh>
    <rPh sb="66" eb="68">
      <t>ジタク</t>
    </rPh>
    <rPh sb="68" eb="70">
      <t>ホウモン</t>
    </rPh>
    <rPh sb="71" eb="73">
      <t>デンワ</t>
    </rPh>
    <rPh sb="73" eb="75">
      <t>レンラク</t>
    </rPh>
    <rPh sb="76" eb="77">
      <t>オコナ</t>
    </rPh>
    <rPh sb="78" eb="80">
      <t>シュッセキ</t>
    </rPh>
    <rPh sb="81" eb="82">
      <t>ウナ</t>
    </rPh>
    <phoneticPr fontId="1"/>
  </si>
  <si>
    <t>　相談支援事業所等と連携し、電話連絡や自宅訪問を行い利用者の体調・意向を伺い定期的に通所できよう努めます。</t>
    <rPh sb="1" eb="3">
      <t>ソウダン</t>
    </rPh>
    <rPh sb="3" eb="5">
      <t>シエン</t>
    </rPh>
    <rPh sb="5" eb="8">
      <t>ジギョウショ</t>
    </rPh>
    <rPh sb="8" eb="9">
      <t>トウ</t>
    </rPh>
    <rPh sb="10" eb="12">
      <t>レンケイ</t>
    </rPh>
    <rPh sb="14" eb="16">
      <t>デンワ</t>
    </rPh>
    <rPh sb="16" eb="18">
      <t>レンラク</t>
    </rPh>
    <rPh sb="19" eb="21">
      <t>ジタク</t>
    </rPh>
    <rPh sb="21" eb="23">
      <t>ホウモン</t>
    </rPh>
    <rPh sb="24" eb="25">
      <t>オコナ</t>
    </rPh>
    <rPh sb="26" eb="29">
      <t>リヨウシャ</t>
    </rPh>
    <rPh sb="30" eb="32">
      <t>タイチョウ</t>
    </rPh>
    <rPh sb="33" eb="35">
      <t>イコウ</t>
    </rPh>
    <rPh sb="36" eb="37">
      <t>ウカガ</t>
    </rPh>
    <rPh sb="38" eb="41">
      <t>テイキテキ</t>
    </rPh>
    <rPh sb="42" eb="44">
      <t>ツウショ</t>
    </rPh>
    <rPh sb="48" eb="49">
      <t>ツト</t>
    </rPh>
    <phoneticPr fontId="1"/>
  </si>
  <si>
    <t>　利用者やご家族のより細かなニーズの把握が必要です。</t>
    <rPh sb="1" eb="4">
      <t>リヨウシャ</t>
    </rPh>
    <rPh sb="6" eb="8">
      <t>カゾク</t>
    </rPh>
    <rPh sb="11" eb="12">
      <t>コマ</t>
    </rPh>
    <rPh sb="18" eb="20">
      <t>ハアク</t>
    </rPh>
    <rPh sb="21" eb="23">
      <t>ヒツヨウ</t>
    </rPh>
    <phoneticPr fontId="1"/>
  </si>
  <si>
    <t>定員35名に対し契約者36名（平成29年3月31日現在）で契約者数は定員を上回った形ですが、高齢化などによる出席率の低下により、出席率は73.9%（平成28年度実績）にとどまっている状況です。</t>
    <rPh sb="0" eb="2">
      <t>テイイン</t>
    </rPh>
    <rPh sb="4" eb="5">
      <t>メイ</t>
    </rPh>
    <rPh sb="6" eb="7">
      <t>タイ</t>
    </rPh>
    <rPh sb="8" eb="11">
      <t>ケイヤクシャ</t>
    </rPh>
    <rPh sb="13" eb="14">
      <t>メイ</t>
    </rPh>
    <rPh sb="15" eb="17">
      <t>ヘイセイ</t>
    </rPh>
    <rPh sb="19" eb="20">
      <t>ネン</t>
    </rPh>
    <rPh sb="21" eb="22">
      <t>ガツ</t>
    </rPh>
    <rPh sb="24" eb="27">
      <t>ニチゲンザイ</t>
    </rPh>
    <rPh sb="29" eb="31">
      <t>ケイヤク</t>
    </rPh>
    <rPh sb="31" eb="32">
      <t>シャ</t>
    </rPh>
    <rPh sb="32" eb="33">
      <t>スウ</t>
    </rPh>
    <rPh sb="34" eb="36">
      <t>テイイン</t>
    </rPh>
    <rPh sb="37" eb="39">
      <t>ウワマワ</t>
    </rPh>
    <rPh sb="41" eb="42">
      <t>カタチ</t>
    </rPh>
    <rPh sb="46" eb="49">
      <t>コウレイカ</t>
    </rPh>
    <rPh sb="54" eb="56">
      <t>シュッセキ</t>
    </rPh>
    <rPh sb="56" eb="57">
      <t>リツ</t>
    </rPh>
    <rPh sb="58" eb="60">
      <t>テイカ</t>
    </rPh>
    <rPh sb="64" eb="66">
      <t>シュッセキ</t>
    </rPh>
    <rPh sb="66" eb="67">
      <t>リツ</t>
    </rPh>
    <rPh sb="74" eb="76">
      <t>ヘイセイ</t>
    </rPh>
    <rPh sb="78" eb="79">
      <t>ネン</t>
    </rPh>
    <rPh sb="79" eb="80">
      <t>ド</t>
    </rPh>
    <rPh sb="80" eb="82">
      <t>ジッセキ</t>
    </rPh>
    <rPh sb="91" eb="93">
      <t>ジョウキョウ</t>
    </rPh>
    <phoneticPr fontId="1"/>
  </si>
  <si>
    <t>　事業費、事務費とも物品購入の際は、品質に支障のない範囲で常に低価格のものを購入・発注しました。</t>
    <rPh sb="1" eb="4">
      <t>ジギョウヒ</t>
    </rPh>
    <rPh sb="5" eb="8">
      <t>ジムヒ</t>
    </rPh>
    <rPh sb="10" eb="12">
      <t>ブッピン</t>
    </rPh>
    <rPh sb="12" eb="14">
      <t>コウニュウ</t>
    </rPh>
    <rPh sb="15" eb="16">
      <t>サイ</t>
    </rPh>
    <rPh sb="18" eb="20">
      <t>ヒンシツ</t>
    </rPh>
    <rPh sb="21" eb="23">
      <t>シショウ</t>
    </rPh>
    <rPh sb="26" eb="28">
      <t>ハンイ</t>
    </rPh>
    <rPh sb="29" eb="30">
      <t>ツネ</t>
    </rPh>
    <rPh sb="31" eb="34">
      <t>テイカカク</t>
    </rPh>
    <rPh sb="38" eb="40">
      <t>コウニュウ</t>
    </rPh>
    <rPh sb="41" eb="43">
      <t>ハッチュウ</t>
    </rPh>
    <phoneticPr fontId="1"/>
  </si>
  <si>
    <t>　利用者の出席率の向上が必要です。</t>
    <rPh sb="1" eb="4">
      <t>リヨウシャ</t>
    </rPh>
    <rPh sb="5" eb="7">
      <t>シュッセキ</t>
    </rPh>
    <rPh sb="7" eb="8">
      <t>リツ</t>
    </rPh>
    <rPh sb="9" eb="11">
      <t>コウジョウ</t>
    </rPh>
    <rPh sb="12" eb="14">
      <t>ヒツヨウ</t>
    </rPh>
    <phoneticPr fontId="1"/>
  </si>
  <si>
    <t>　全職員を外部研修に参加させました。また、各マニュアルの整備を行い周知徹底に努めました。</t>
    <rPh sb="1" eb="2">
      <t>ゼン</t>
    </rPh>
    <rPh sb="2" eb="4">
      <t>ショクイン</t>
    </rPh>
    <rPh sb="5" eb="7">
      <t>ガイブ</t>
    </rPh>
    <rPh sb="7" eb="9">
      <t>ケンシュウ</t>
    </rPh>
    <rPh sb="10" eb="12">
      <t>サンカ</t>
    </rPh>
    <rPh sb="21" eb="22">
      <t>カク</t>
    </rPh>
    <rPh sb="28" eb="30">
      <t>セイビ</t>
    </rPh>
    <rPh sb="31" eb="32">
      <t>オコナ</t>
    </rPh>
    <rPh sb="33" eb="35">
      <t>シュウチ</t>
    </rPh>
    <rPh sb="35" eb="37">
      <t>テッテイ</t>
    </rPh>
    <rPh sb="38" eb="39">
      <t>ツト</t>
    </rPh>
    <phoneticPr fontId="1"/>
  </si>
  <si>
    <t>　利用定員に空きがあるため、希望者は利用できる状況です。</t>
    <rPh sb="1" eb="3">
      <t>リヨウ</t>
    </rPh>
    <rPh sb="3" eb="5">
      <t>テイイン</t>
    </rPh>
    <rPh sb="6" eb="7">
      <t>ア</t>
    </rPh>
    <rPh sb="14" eb="17">
      <t>キボウシャ</t>
    </rPh>
    <rPh sb="18" eb="20">
      <t>リヨウ</t>
    </rPh>
    <rPh sb="23" eb="25">
      <t>ジョウキョウ</t>
    </rPh>
    <phoneticPr fontId="1"/>
  </si>
  <si>
    <t>　サービス管理責任者が専従し定期的に面談等を実施することで、利用者や家族の潜在的なニーズを把握でき個別支援計画書に反映し、より良い支援ができました。</t>
    <rPh sb="5" eb="7">
      <t>カンリ</t>
    </rPh>
    <rPh sb="7" eb="9">
      <t>セキニン</t>
    </rPh>
    <rPh sb="9" eb="10">
      <t>シャ</t>
    </rPh>
    <rPh sb="11" eb="13">
      <t>センジュウ</t>
    </rPh>
    <rPh sb="14" eb="17">
      <t>テイキテキ</t>
    </rPh>
    <rPh sb="18" eb="20">
      <t>メンダン</t>
    </rPh>
    <rPh sb="20" eb="21">
      <t>トウ</t>
    </rPh>
    <rPh sb="22" eb="24">
      <t>ジッシ</t>
    </rPh>
    <rPh sb="30" eb="33">
      <t>リヨウシャ</t>
    </rPh>
    <rPh sb="34" eb="36">
      <t>カゾク</t>
    </rPh>
    <rPh sb="37" eb="40">
      <t>センザイテキ</t>
    </rPh>
    <rPh sb="45" eb="47">
      <t>ハアク</t>
    </rPh>
    <rPh sb="49" eb="51">
      <t>コベツ</t>
    </rPh>
    <rPh sb="51" eb="53">
      <t>シエン</t>
    </rPh>
    <rPh sb="53" eb="56">
      <t>ケイカクショ</t>
    </rPh>
    <rPh sb="57" eb="59">
      <t>ハンエイ</t>
    </rPh>
    <rPh sb="63" eb="64">
      <t>ヨ</t>
    </rPh>
    <rPh sb="65" eb="67">
      <t>シエン</t>
    </rPh>
    <phoneticPr fontId="1"/>
  </si>
  <si>
    <t>A</t>
  </si>
  <si>
    <t>　サービス管理責任者を専従させケアマネジメントに基づく適切な支援をおこないました。
　生活リズムの安定や社会参加の場としての役割を果たすことはできました。</t>
    <rPh sb="5" eb="7">
      <t>カンリ</t>
    </rPh>
    <rPh sb="7" eb="9">
      <t>セキニン</t>
    </rPh>
    <rPh sb="9" eb="10">
      <t>シャ</t>
    </rPh>
    <rPh sb="11" eb="13">
      <t>センジュウ</t>
    </rPh>
    <rPh sb="24" eb="25">
      <t>モト</t>
    </rPh>
    <rPh sb="27" eb="29">
      <t>テキセツ</t>
    </rPh>
    <rPh sb="30" eb="32">
      <t>シエン</t>
    </rPh>
    <rPh sb="43" eb="45">
      <t>セイカツ</t>
    </rPh>
    <rPh sb="49" eb="51">
      <t>アンテイ</t>
    </rPh>
    <rPh sb="52" eb="54">
      <t>シャカイ</t>
    </rPh>
    <rPh sb="54" eb="56">
      <t>サンカ</t>
    </rPh>
    <rPh sb="57" eb="58">
      <t>バ</t>
    </rPh>
    <rPh sb="62" eb="64">
      <t>ヤクワリ</t>
    </rPh>
    <rPh sb="65" eb="66">
      <t>ハ</t>
    </rPh>
    <phoneticPr fontId="1"/>
  </si>
  <si>
    <t>　体力を必要とする機械作業を完全に廃止し、軽作業を増やし利用者や職員の体力的負担を軽減する事ができました。
　高齢になられた利用者に対しては、介護保険施設等の関係機関と連携し、施設と介護保険施設の併用や介護保険施設利用のスムーズな移行を行うことができました。
　第三者評価を受審し必要なマニュアル整備もできました。</t>
    <rPh sb="1" eb="3">
      <t>タイリョク</t>
    </rPh>
    <rPh sb="4" eb="6">
      <t>ヒツヨウ</t>
    </rPh>
    <rPh sb="9" eb="11">
      <t>キカイ</t>
    </rPh>
    <rPh sb="11" eb="13">
      <t>サギョウ</t>
    </rPh>
    <rPh sb="14" eb="16">
      <t>カンゼン</t>
    </rPh>
    <rPh sb="17" eb="19">
      <t>ハイシ</t>
    </rPh>
    <rPh sb="21" eb="24">
      <t>ケイサギョウ</t>
    </rPh>
    <rPh sb="25" eb="26">
      <t>フ</t>
    </rPh>
    <rPh sb="28" eb="31">
      <t>リヨウシャ</t>
    </rPh>
    <rPh sb="32" eb="34">
      <t>ショクイン</t>
    </rPh>
    <rPh sb="35" eb="38">
      <t>タイリョクテキ</t>
    </rPh>
    <rPh sb="38" eb="40">
      <t>フタン</t>
    </rPh>
    <rPh sb="41" eb="43">
      <t>ケイゲン</t>
    </rPh>
    <rPh sb="45" eb="46">
      <t>コト</t>
    </rPh>
    <rPh sb="55" eb="57">
      <t>コウレイ</t>
    </rPh>
    <rPh sb="62" eb="65">
      <t>リヨウシャ</t>
    </rPh>
    <rPh sb="66" eb="67">
      <t>タイ</t>
    </rPh>
    <rPh sb="71" eb="73">
      <t>カイゴ</t>
    </rPh>
    <rPh sb="73" eb="75">
      <t>ホケン</t>
    </rPh>
    <rPh sb="75" eb="77">
      <t>シセツ</t>
    </rPh>
    <rPh sb="77" eb="78">
      <t>トウ</t>
    </rPh>
    <rPh sb="79" eb="81">
      <t>カンケイ</t>
    </rPh>
    <rPh sb="81" eb="83">
      <t>キカン</t>
    </rPh>
    <rPh sb="84" eb="86">
      <t>レンケイ</t>
    </rPh>
    <rPh sb="88" eb="90">
      <t>シセツ</t>
    </rPh>
    <rPh sb="91" eb="93">
      <t>カイゴ</t>
    </rPh>
    <rPh sb="93" eb="95">
      <t>ホケン</t>
    </rPh>
    <rPh sb="95" eb="97">
      <t>シセツ</t>
    </rPh>
    <rPh sb="98" eb="100">
      <t>ヘイヨウ</t>
    </rPh>
    <rPh sb="101" eb="103">
      <t>カイゴ</t>
    </rPh>
    <rPh sb="103" eb="105">
      <t>ホケン</t>
    </rPh>
    <rPh sb="105" eb="107">
      <t>シセツ</t>
    </rPh>
    <rPh sb="107" eb="109">
      <t>リヨウ</t>
    </rPh>
    <rPh sb="115" eb="117">
      <t>イコウ</t>
    </rPh>
    <rPh sb="118" eb="119">
      <t>オコナ</t>
    </rPh>
    <rPh sb="131" eb="133">
      <t>ダイサン</t>
    </rPh>
    <rPh sb="133" eb="134">
      <t>シャ</t>
    </rPh>
    <rPh sb="134" eb="136">
      <t>ヒョウカ</t>
    </rPh>
    <phoneticPr fontId="1"/>
  </si>
  <si>
    <t>（１）障がい者の日常生活及び社会生活を総合的に支援するための法律に基づき、18歳以上の身体障がい者に対し、</t>
    <rPh sb="3" eb="4">
      <t>ショウ</t>
    </rPh>
    <rPh sb="6" eb="7">
      <t>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9" eb="42">
      <t>サイイジョウ</t>
    </rPh>
    <rPh sb="43" eb="45">
      <t>シンタイ</t>
    </rPh>
    <rPh sb="45" eb="46">
      <t>ショウ</t>
    </rPh>
    <rPh sb="48" eb="49">
      <t>シャ</t>
    </rPh>
    <rPh sb="50" eb="51">
      <t>タイ</t>
    </rPh>
    <phoneticPr fontId="1"/>
  </si>
  <si>
    <t>　　 就労継続支援を行うこと。</t>
    <rPh sb="3" eb="5">
      <t>シュウロウ</t>
    </rPh>
    <rPh sb="5" eb="7">
      <t>ケイゾク</t>
    </rPh>
    <rPh sb="7" eb="9">
      <t>シエン</t>
    </rPh>
    <rPh sb="10" eb="11">
      <t>オコナ</t>
    </rPh>
    <phoneticPr fontId="1"/>
  </si>
  <si>
    <t>（２）施設の利用の承諾、その取り消し、その他福祉センターの利用に関すること。</t>
    <rPh sb="3" eb="5">
      <t>シセツ</t>
    </rPh>
    <rPh sb="6" eb="8">
      <t>リヨウ</t>
    </rPh>
    <rPh sb="9" eb="11">
      <t>ショウダク</t>
    </rPh>
    <rPh sb="14" eb="15">
      <t>ト</t>
    </rPh>
    <rPh sb="16" eb="17">
      <t>ケ</t>
    </rPh>
    <rPh sb="21" eb="22">
      <t>タ</t>
    </rPh>
    <rPh sb="22" eb="24">
      <t>フクシ</t>
    </rPh>
    <rPh sb="29" eb="31">
      <t>リヨウ</t>
    </rPh>
    <rPh sb="32" eb="33">
      <t>カン</t>
    </rPh>
    <phoneticPr fontId="1"/>
  </si>
  <si>
    <t>（３）施設の利用料の徴収及び免除に関すること。</t>
    <rPh sb="3" eb="5">
      <t>シセツ</t>
    </rPh>
    <rPh sb="6" eb="9">
      <t>リヨウリョウ</t>
    </rPh>
    <rPh sb="10" eb="12">
      <t>チョウシュウ</t>
    </rPh>
    <rPh sb="12" eb="13">
      <t>オヨ</t>
    </rPh>
    <rPh sb="14" eb="16">
      <t>メンジョ</t>
    </rPh>
    <rPh sb="17" eb="18">
      <t>カン</t>
    </rPh>
    <phoneticPr fontId="1"/>
  </si>
  <si>
    <t>（４）施設及び付属設備の維持管理に関すること。</t>
    <rPh sb="3" eb="5">
      <t>シセツ</t>
    </rPh>
    <rPh sb="5" eb="6">
      <t>オヨ</t>
    </rPh>
    <rPh sb="7" eb="9">
      <t>フゾク</t>
    </rPh>
    <rPh sb="9" eb="11">
      <t>セツビ</t>
    </rPh>
    <rPh sb="12" eb="14">
      <t>イジ</t>
    </rPh>
    <rPh sb="14" eb="16">
      <t>カンリ</t>
    </rPh>
    <rPh sb="17" eb="18">
      <t>カン</t>
    </rPh>
    <phoneticPr fontId="1"/>
  </si>
  <si>
    <t>（５）そのほか、市長が必要と認める業務に関すること。</t>
    <rPh sb="8" eb="10">
      <t>シチョウ</t>
    </rPh>
    <rPh sb="11" eb="13">
      <t>ヒツヨウ</t>
    </rPh>
    <rPh sb="14" eb="15">
      <t>ミト</t>
    </rPh>
    <rPh sb="17" eb="19">
      <t>ギョウム</t>
    </rPh>
    <rPh sb="20" eb="21">
      <t>カン</t>
    </rPh>
    <phoneticPr fontId="1"/>
  </si>
  <si>
    <t>心身障がい者の福祉の向上のため、障がい者の日常生活及び社会生活を総合的に支援するための法律に基づき、18歳以上の身体障がい者に対し、就労継続支援を行うこと。</t>
    <rPh sb="0" eb="2">
      <t>シンシン</t>
    </rPh>
    <rPh sb="21" eb="23">
      <t>ニチジョウ</t>
    </rPh>
    <rPh sb="23" eb="25">
      <t>セイカツ</t>
    </rPh>
    <rPh sb="25" eb="26">
      <t>オヨ</t>
    </rPh>
    <rPh sb="27" eb="29">
      <t>シャカイ</t>
    </rPh>
    <rPh sb="29" eb="31">
      <t>セイカツ</t>
    </rPh>
    <rPh sb="32" eb="35">
      <t>ソウゴウテキ</t>
    </rPh>
    <rPh sb="36" eb="38">
      <t>シエン</t>
    </rPh>
    <rPh sb="43" eb="45">
      <t>ホウリツ</t>
    </rPh>
    <rPh sb="46" eb="47">
      <t>モト</t>
    </rPh>
    <rPh sb="52" eb="55">
      <t>サイイジョウ</t>
    </rPh>
    <rPh sb="56" eb="58">
      <t>シンタイ</t>
    </rPh>
    <rPh sb="58" eb="59">
      <t>ショウ</t>
    </rPh>
    <rPh sb="61" eb="62">
      <t>シャ</t>
    </rPh>
    <rPh sb="63" eb="64">
      <t>タイ</t>
    </rPh>
    <rPh sb="66" eb="68">
      <t>シュウロウ</t>
    </rPh>
    <rPh sb="68" eb="70">
      <t>ケイゾク</t>
    </rPh>
    <rPh sb="70" eb="72">
      <t>シエン</t>
    </rPh>
    <rPh sb="73" eb="74">
      <t>オコナ</t>
    </rPh>
    <phoneticPr fontId="1"/>
  </si>
  <si>
    <t>　適正な手順での個別支援計画書の作成等の体制を維持するとともに、利用者の高齢化に伴う作業種目の変更及び介護保険施設利用へのスムーズな利用移行ができるようにすることです。</t>
    <rPh sb="1" eb="3">
      <t>テキセイ</t>
    </rPh>
    <rPh sb="4" eb="6">
      <t>テジュン</t>
    </rPh>
    <rPh sb="8" eb="10">
      <t>コベツ</t>
    </rPh>
    <rPh sb="10" eb="12">
      <t>シエン</t>
    </rPh>
    <rPh sb="12" eb="15">
      <t>ケイカクショ</t>
    </rPh>
    <rPh sb="16" eb="18">
      <t>サクセイ</t>
    </rPh>
    <rPh sb="18" eb="19">
      <t>トウ</t>
    </rPh>
    <rPh sb="20" eb="22">
      <t>タイセイ</t>
    </rPh>
    <rPh sb="23" eb="25">
      <t>イジ</t>
    </rPh>
    <rPh sb="32" eb="35">
      <t>リヨウシャ</t>
    </rPh>
    <rPh sb="36" eb="39">
      <t>コウレイカ</t>
    </rPh>
    <rPh sb="40" eb="41">
      <t>トモナ</t>
    </rPh>
    <rPh sb="42" eb="44">
      <t>サギョウ</t>
    </rPh>
    <rPh sb="44" eb="45">
      <t>シュ</t>
    </rPh>
    <rPh sb="45" eb="46">
      <t>メ</t>
    </rPh>
    <rPh sb="47" eb="49">
      <t>ヘンコウ</t>
    </rPh>
    <rPh sb="49" eb="50">
      <t>オヨ</t>
    </rPh>
    <rPh sb="51" eb="53">
      <t>カイゴ</t>
    </rPh>
    <rPh sb="53" eb="55">
      <t>ホケン</t>
    </rPh>
    <rPh sb="55" eb="57">
      <t>シセツ</t>
    </rPh>
    <rPh sb="57" eb="59">
      <t>リヨウ</t>
    </rPh>
    <rPh sb="66" eb="68">
      <t>リヨウ</t>
    </rPh>
    <rPh sb="68" eb="70">
      <t>イコウ</t>
    </rPh>
    <phoneticPr fontId="1"/>
  </si>
  <si>
    <t>　施設内の休憩場所（椅子が少ない）についての意見があったため、新たにベンチを2台を設置するなど、苦情や要望に迅速に対応しました。</t>
    <rPh sb="1" eb="3">
      <t>シセツ</t>
    </rPh>
    <rPh sb="3" eb="4">
      <t>ナイ</t>
    </rPh>
    <rPh sb="5" eb="7">
      <t>キュウケイ</t>
    </rPh>
    <rPh sb="7" eb="9">
      <t>バショ</t>
    </rPh>
    <rPh sb="10" eb="12">
      <t>イス</t>
    </rPh>
    <rPh sb="13" eb="14">
      <t>スク</t>
    </rPh>
    <rPh sb="22" eb="24">
      <t>イケン</t>
    </rPh>
    <rPh sb="31" eb="32">
      <t>アラ</t>
    </rPh>
    <rPh sb="39" eb="40">
      <t>ダイ</t>
    </rPh>
    <rPh sb="41" eb="43">
      <t>セッチ</t>
    </rPh>
    <rPh sb="48" eb="50">
      <t>クジョウ</t>
    </rPh>
    <rPh sb="51" eb="53">
      <t>ヨウボウ</t>
    </rPh>
    <rPh sb="54" eb="56">
      <t>ジンソク</t>
    </rPh>
    <rPh sb="57" eb="59">
      <t>タイオウ</t>
    </rPh>
    <phoneticPr fontId="1"/>
  </si>
  <si>
    <t>　節水や照明、エアコンを小まめに切るよう職員だけではなく利用者にも協力を得て節減に取り組んでいます。</t>
    <rPh sb="1" eb="3">
      <t>セッスイ</t>
    </rPh>
    <rPh sb="4" eb="6">
      <t>ショウメイ</t>
    </rPh>
    <rPh sb="12" eb="13">
      <t>コ</t>
    </rPh>
    <rPh sb="16" eb="17">
      <t>キ</t>
    </rPh>
    <rPh sb="20" eb="22">
      <t>ショクイン</t>
    </rPh>
    <rPh sb="28" eb="31">
      <t>リヨウシャ</t>
    </rPh>
    <rPh sb="33" eb="35">
      <t>キョウリョク</t>
    </rPh>
    <rPh sb="36" eb="37">
      <t>エ</t>
    </rPh>
    <rPh sb="38" eb="40">
      <t>セツゲン</t>
    </rPh>
    <rPh sb="41" eb="42">
      <t>ト</t>
    </rPh>
    <rPh sb="43" eb="44">
      <t>ク</t>
    </rPh>
    <phoneticPr fontId="1"/>
  </si>
  <si>
    <t>　サービス管理責任者が専従し障害者総合支援法に基づいた個別支援計画書の作成、モニタリングの実施を行いました。
　また、個別支援計画書作成状況のチェック体制を強化しました。</t>
    <rPh sb="5" eb="7">
      <t>カンリ</t>
    </rPh>
    <rPh sb="7" eb="9">
      <t>セキニン</t>
    </rPh>
    <rPh sb="9" eb="10">
      <t>シャ</t>
    </rPh>
    <rPh sb="11" eb="13">
      <t>センジュウ</t>
    </rPh>
    <rPh sb="14" eb="17">
      <t>ショウガイシャ</t>
    </rPh>
    <rPh sb="17" eb="19">
      <t>ソウゴウ</t>
    </rPh>
    <rPh sb="19" eb="21">
      <t>シエン</t>
    </rPh>
    <rPh sb="21" eb="22">
      <t>ホウ</t>
    </rPh>
    <rPh sb="23" eb="24">
      <t>モト</t>
    </rPh>
    <rPh sb="27" eb="29">
      <t>コベツ</t>
    </rPh>
    <rPh sb="29" eb="31">
      <t>シエン</t>
    </rPh>
    <rPh sb="31" eb="34">
      <t>ケイカクショ</t>
    </rPh>
    <rPh sb="35" eb="37">
      <t>サクセイ</t>
    </rPh>
    <rPh sb="45" eb="47">
      <t>ジッシ</t>
    </rPh>
    <rPh sb="48" eb="49">
      <t>オコナ</t>
    </rPh>
    <rPh sb="59" eb="61">
      <t>コベツ</t>
    </rPh>
    <rPh sb="61" eb="63">
      <t>シエン</t>
    </rPh>
    <rPh sb="63" eb="66">
      <t>ケイカクショ</t>
    </rPh>
    <rPh sb="66" eb="68">
      <t>サクセイ</t>
    </rPh>
    <rPh sb="68" eb="70">
      <t>ジョウキョウ</t>
    </rPh>
    <rPh sb="75" eb="77">
      <t>タイセイ</t>
    </rPh>
    <rPh sb="78" eb="80">
      <t>キョウカ</t>
    </rPh>
    <phoneticPr fontId="1"/>
  </si>
  <si>
    <t>　毎年行われている「障害者1日サロン」に参加し　また、川西市社会福祉協議会のホームページをより見やすいものへ変更し事業の周知に努めました。
　近隣施設との連携を目的に「みんなの店」への参加を検討しています。</t>
    <rPh sb="1" eb="3">
      <t>マイトシ</t>
    </rPh>
    <rPh sb="3" eb="4">
      <t>オコナ</t>
    </rPh>
    <rPh sb="10" eb="13">
      <t>ショウガイシャ</t>
    </rPh>
    <rPh sb="14" eb="15">
      <t>ニチ</t>
    </rPh>
    <rPh sb="20" eb="22">
      <t>サンカ</t>
    </rPh>
    <rPh sb="27" eb="30">
      <t>カワニシシ</t>
    </rPh>
    <rPh sb="30" eb="32">
      <t>シャカイ</t>
    </rPh>
    <rPh sb="32" eb="34">
      <t>フクシ</t>
    </rPh>
    <rPh sb="34" eb="37">
      <t>キョウギカイ</t>
    </rPh>
    <rPh sb="47" eb="48">
      <t>ミ</t>
    </rPh>
    <rPh sb="54" eb="56">
      <t>ヘンコウ</t>
    </rPh>
    <rPh sb="57" eb="59">
      <t>ジギョウ</t>
    </rPh>
    <rPh sb="60" eb="62">
      <t>シュウチ</t>
    </rPh>
    <rPh sb="63" eb="64">
      <t>ツト</t>
    </rPh>
    <rPh sb="71" eb="73">
      <t>キンリン</t>
    </rPh>
    <rPh sb="73" eb="75">
      <t>シセツ</t>
    </rPh>
    <rPh sb="77" eb="79">
      <t>レンケイ</t>
    </rPh>
    <rPh sb="80" eb="82">
      <t>モクテキ</t>
    </rPh>
    <rPh sb="88" eb="89">
      <t>ミセ</t>
    </rPh>
    <rPh sb="92" eb="94">
      <t>サンカ</t>
    </rPh>
    <rPh sb="95" eb="97">
      <t>ケントウ</t>
    </rPh>
    <phoneticPr fontId="1"/>
  </si>
  <si>
    <t>　年に1度アンケート調査を実施調査及び嗜好調査も実施しています。</t>
    <rPh sb="1" eb="2">
      <t>ネン</t>
    </rPh>
    <rPh sb="4" eb="5">
      <t>ド</t>
    </rPh>
    <rPh sb="10" eb="12">
      <t>チョウサ</t>
    </rPh>
    <rPh sb="13" eb="15">
      <t>ジッシ</t>
    </rPh>
    <rPh sb="15" eb="17">
      <t>チョウサ</t>
    </rPh>
    <rPh sb="17" eb="18">
      <t>オヨ</t>
    </rPh>
    <rPh sb="19" eb="21">
      <t>シコウ</t>
    </rPh>
    <rPh sb="21" eb="23">
      <t>チョウサ</t>
    </rPh>
    <rPh sb="24" eb="26">
      <t>ジッシ</t>
    </rPh>
    <phoneticPr fontId="1"/>
  </si>
  <si>
    <t>　アンケートを内容を追加し「今後の生活」や「就職に対する思い」等を伺いました。その結果や個人面談を実施し、本人の希望や思いを個別支援計画書に反映させ、計画に基づいた支援を行っています。</t>
    <rPh sb="7" eb="9">
      <t>ナイヨウ</t>
    </rPh>
    <rPh sb="10" eb="12">
      <t>ツイカ</t>
    </rPh>
    <rPh sb="14" eb="16">
      <t>コンゴ</t>
    </rPh>
    <rPh sb="17" eb="19">
      <t>セイカツ</t>
    </rPh>
    <rPh sb="22" eb="24">
      <t>シュウショク</t>
    </rPh>
    <rPh sb="25" eb="26">
      <t>タイ</t>
    </rPh>
    <rPh sb="28" eb="29">
      <t>オモ</t>
    </rPh>
    <rPh sb="31" eb="32">
      <t>トウ</t>
    </rPh>
    <rPh sb="33" eb="34">
      <t>ウカガ</t>
    </rPh>
    <rPh sb="41" eb="43">
      <t>ケッカ</t>
    </rPh>
    <rPh sb="44" eb="46">
      <t>コジン</t>
    </rPh>
    <rPh sb="46" eb="48">
      <t>メンダン</t>
    </rPh>
    <rPh sb="49" eb="51">
      <t>ジッシ</t>
    </rPh>
    <rPh sb="53" eb="55">
      <t>ホンニン</t>
    </rPh>
    <rPh sb="56" eb="58">
      <t>キボウ</t>
    </rPh>
    <rPh sb="59" eb="60">
      <t>オモ</t>
    </rPh>
    <rPh sb="62" eb="64">
      <t>コベツ</t>
    </rPh>
    <rPh sb="64" eb="66">
      <t>シエン</t>
    </rPh>
    <rPh sb="66" eb="69">
      <t>ケイカクショ</t>
    </rPh>
    <rPh sb="70" eb="72">
      <t>ハンエイ</t>
    </rPh>
    <rPh sb="75" eb="77">
      <t>ケイカク</t>
    </rPh>
    <rPh sb="78" eb="79">
      <t>モト</t>
    </rPh>
    <rPh sb="82" eb="84">
      <t>シエン</t>
    </rPh>
    <rPh sb="85" eb="86">
      <t>オコナ</t>
    </rPh>
    <phoneticPr fontId="1"/>
  </si>
  <si>
    <t>　アンケートの結果から、現在の支援の在り方や作業についての意見などを伺い利用者の身体状況や意向に沿った支援、作業提供を行い利用者の心身への負担軽減効果が得られています。
　また、定期的（6か月）に支援内容の評価も行っています。</t>
    <rPh sb="7" eb="9">
      <t>ケッカ</t>
    </rPh>
    <rPh sb="12" eb="14">
      <t>ゲンザイ</t>
    </rPh>
    <rPh sb="15" eb="17">
      <t>シエン</t>
    </rPh>
    <rPh sb="18" eb="19">
      <t>ア</t>
    </rPh>
    <rPh sb="20" eb="21">
      <t>カタ</t>
    </rPh>
    <rPh sb="22" eb="24">
      <t>サギョウ</t>
    </rPh>
    <rPh sb="29" eb="31">
      <t>イケン</t>
    </rPh>
    <rPh sb="34" eb="35">
      <t>ウカガ</t>
    </rPh>
    <rPh sb="36" eb="39">
      <t>リヨウシャ</t>
    </rPh>
    <rPh sb="40" eb="42">
      <t>シンタイ</t>
    </rPh>
    <rPh sb="42" eb="44">
      <t>ジョウキョウ</t>
    </rPh>
    <rPh sb="45" eb="47">
      <t>イコウ</t>
    </rPh>
    <rPh sb="48" eb="49">
      <t>ソ</t>
    </rPh>
    <rPh sb="51" eb="53">
      <t>シエン</t>
    </rPh>
    <rPh sb="54" eb="56">
      <t>サギョウ</t>
    </rPh>
    <rPh sb="56" eb="58">
      <t>テイキョウ</t>
    </rPh>
    <rPh sb="59" eb="60">
      <t>オコナ</t>
    </rPh>
    <rPh sb="61" eb="64">
      <t>リヨウシャ</t>
    </rPh>
    <rPh sb="65" eb="67">
      <t>シンシン</t>
    </rPh>
    <rPh sb="69" eb="71">
      <t>フタン</t>
    </rPh>
    <rPh sb="71" eb="73">
      <t>ケイゲン</t>
    </rPh>
    <rPh sb="73" eb="75">
      <t>コウカ</t>
    </rPh>
    <rPh sb="76" eb="77">
      <t>エ</t>
    </rPh>
    <rPh sb="89" eb="92">
      <t>テイキテキ</t>
    </rPh>
    <rPh sb="95" eb="96">
      <t>ゲツ</t>
    </rPh>
    <rPh sb="98" eb="100">
      <t>シエン</t>
    </rPh>
    <rPh sb="100" eb="102">
      <t>ナイヨウ</t>
    </rPh>
    <rPh sb="103" eb="105">
      <t>ヒョウカ</t>
    </rPh>
    <rPh sb="106" eb="107">
      <t>オコナ</t>
    </rPh>
    <phoneticPr fontId="1"/>
  </si>
  <si>
    <t>　定期面談やアンケート等で利用者及び家族のより細かなニーズを把握した、個別支援計画書に基づいた支援を行うよう努めます。</t>
    <rPh sb="1" eb="3">
      <t>テイキ</t>
    </rPh>
    <rPh sb="3" eb="5">
      <t>メンダン</t>
    </rPh>
    <rPh sb="11" eb="12">
      <t>トウ</t>
    </rPh>
    <rPh sb="13" eb="16">
      <t>リヨウシャ</t>
    </rPh>
    <rPh sb="16" eb="17">
      <t>オヨ</t>
    </rPh>
    <rPh sb="18" eb="20">
      <t>カゾク</t>
    </rPh>
    <rPh sb="23" eb="24">
      <t>コマ</t>
    </rPh>
    <rPh sb="30" eb="32">
      <t>ハアク</t>
    </rPh>
    <rPh sb="35" eb="37">
      <t>コベツ</t>
    </rPh>
    <rPh sb="37" eb="39">
      <t>シエン</t>
    </rPh>
    <rPh sb="39" eb="42">
      <t>ケイカクショ</t>
    </rPh>
    <rPh sb="43" eb="44">
      <t>モト</t>
    </rPh>
    <rPh sb="47" eb="49">
      <t>シエン</t>
    </rPh>
    <rPh sb="50" eb="51">
      <t>オコナ</t>
    </rPh>
    <rPh sb="54" eb="55">
      <t>ツト</t>
    </rPh>
    <phoneticPr fontId="1"/>
  </si>
  <si>
    <t>　施設が老朽化していることから、日常の管理業務の中で修繕箇所を把握し、計画的に修繕を行う必要があります。</t>
    <rPh sb="1" eb="3">
      <t>シセツ</t>
    </rPh>
    <rPh sb="4" eb="7">
      <t>ロウキュウカ</t>
    </rPh>
    <rPh sb="16" eb="18">
      <t>ニチジョウ</t>
    </rPh>
    <rPh sb="19" eb="21">
      <t>カンリ</t>
    </rPh>
    <rPh sb="21" eb="23">
      <t>ギョウム</t>
    </rPh>
    <rPh sb="24" eb="25">
      <t>ナカ</t>
    </rPh>
    <rPh sb="26" eb="28">
      <t>シュウゼン</t>
    </rPh>
    <rPh sb="28" eb="30">
      <t>カショ</t>
    </rPh>
    <rPh sb="31" eb="33">
      <t>ハアク</t>
    </rPh>
    <rPh sb="35" eb="38">
      <t>ケイカクテキ</t>
    </rPh>
    <rPh sb="39" eb="41">
      <t>シュウゼン</t>
    </rPh>
    <rPh sb="42" eb="43">
      <t>オコナ</t>
    </rPh>
    <rPh sb="44" eb="46">
      <t>ヒツヨウ</t>
    </rPh>
    <phoneticPr fontId="1"/>
  </si>
  <si>
    <t>　日頃から、危険箇所に対し点検・確認をし、内部で出来る限りのメンテナンスを行います。</t>
    <rPh sb="1" eb="3">
      <t>ヒゴロ</t>
    </rPh>
    <rPh sb="6" eb="8">
      <t>キケン</t>
    </rPh>
    <rPh sb="8" eb="10">
      <t>カショ</t>
    </rPh>
    <rPh sb="11" eb="12">
      <t>タイ</t>
    </rPh>
    <rPh sb="13" eb="15">
      <t>テンケン</t>
    </rPh>
    <rPh sb="16" eb="18">
      <t>カクニン</t>
    </rPh>
    <rPh sb="21" eb="23">
      <t>ナイブ</t>
    </rPh>
    <rPh sb="24" eb="26">
      <t>デキ</t>
    </rPh>
    <rPh sb="27" eb="28">
      <t>カギ</t>
    </rPh>
    <rPh sb="37" eb="38">
      <t>オコナ</t>
    </rPh>
    <phoneticPr fontId="1"/>
  </si>
  <si>
    <t>　利用者に対し、インフルエンザ等の流行性感染症の流行を防ぐため、手洗い、うがいの実施を促しました。また、体調不良者に対しては早めの休息、受診を促がし長期欠席にならないようにしました。不定期利用の利用者に対し通所日を柔軟に対応し少しでも出席が増やせるようにしました。長期欠席に利用者には自宅訪問や電話連絡で様子を伺い、出席を促がしました。</t>
    <rPh sb="1" eb="4">
      <t>リヨウシャ</t>
    </rPh>
    <rPh sb="5" eb="6">
      <t>タイ</t>
    </rPh>
    <rPh sb="15" eb="16">
      <t>トウ</t>
    </rPh>
    <rPh sb="17" eb="20">
      <t>リュウコウセイ</t>
    </rPh>
    <rPh sb="20" eb="23">
      <t>カンセンショウ</t>
    </rPh>
    <rPh sb="24" eb="26">
      <t>リュウコウ</t>
    </rPh>
    <rPh sb="27" eb="28">
      <t>フセ</t>
    </rPh>
    <rPh sb="32" eb="34">
      <t>テアラ</t>
    </rPh>
    <rPh sb="40" eb="42">
      <t>ジッシ</t>
    </rPh>
    <rPh sb="43" eb="44">
      <t>ウナガ</t>
    </rPh>
    <rPh sb="52" eb="54">
      <t>タイチョウ</t>
    </rPh>
    <rPh sb="54" eb="56">
      <t>フリョウ</t>
    </rPh>
    <rPh sb="56" eb="57">
      <t>シャ</t>
    </rPh>
    <rPh sb="58" eb="59">
      <t>タイ</t>
    </rPh>
    <rPh sb="62" eb="63">
      <t>ハヤ</t>
    </rPh>
    <rPh sb="65" eb="67">
      <t>キュウソク</t>
    </rPh>
    <rPh sb="68" eb="70">
      <t>ジュシン</t>
    </rPh>
    <rPh sb="71" eb="72">
      <t>ウナ</t>
    </rPh>
    <rPh sb="74" eb="76">
      <t>チョウキ</t>
    </rPh>
    <rPh sb="76" eb="78">
      <t>ケッセキ</t>
    </rPh>
    <rPh sb="91" eb="94">
      <t>フテイキ</t>
    </rPh>
    <rPh sb="94" eb="96">
      <t>リヨウ</t>
    </rPh>
    <rPh sb="97" eb="100">
      <t>リヨウシャ</t>
    </rPh>
    <rPh sb="101" eb="102">
      <t>タイ</t>
    </rPh>
    <rPh sb="103" eb="105">
      <t>ツウショ</t>
    </rPh>
    <rPh sb="105" eb="106">
      <t>ビ</t>
    </rPh>
    <rPh sb="107" eb="109">
      <t>ジュウナン</t>
    </rPh>
    <rPh sb="110" eb="112">
      <t>タイオウ</t>
    </rPh>
    <rPh sb="113" eb="114">
      <t>スコ</t>
    </rPh>
    <rPh sb="117" eb="119">
      <t>シュッセキ</t>
    </rPh>
    <rPh sb="120" eb="121">
      <t>フ</t>
    </rPh>
    <rPh sb="132" eb="134">
      <t>チョウキ</t>
    </rPh>
    <rPh sb="134" eb="136">
      <t>ケッセキ</t>
    </rPh>
    <rPh sb="137" eb="140">
      <t>リヨウシャ</t>
    </rPh>
    <rPh sb="142" eb="144">
      <t>ジタク</t>
    </rPh>
    <rPh sb="144" eb="146">
      <t>ホウモン</t>
    </rPh>
    <rPh sb="147" eb="149">
      <t>デンワ</t>
    </rPh>
    <rPh sb="149" eb="151">
      <t>レンラク</t>
    </rPh>
    <rPh sb="152" eb="154">
      <t>ヨウス</t>
    </rPh>
    <rPh sb="155" eb="156">
      <t>ウカガ</t>
    </rPh>
    <rPh sb="158" eb="160">
      <t>シュッセキ</t>
    </rPh>
    <rPh sb="161" eb="162">
      <t>ウナ</t>
    </rPh>
    <phoneticPr fontId="1"/>
  </si>
  <si>
    <t>　平成28年度は「目標工賃達成加算」を得られることができました。</t>
    <rPh sb="1" eb="3">
      <t>ヘイセイ</t>
    </rPh>
    <rPh sb="5" eb="7">
      <t>ネンド</t>
    </rPh>
    <rPh sb="9" eb="11">
      <t>モクヒョウ</t>
    </rPh>
    <rPh sb="11" eb="13">
      <t>コウチン</t>
    </rPh>
    <rPh sb="13" eb="15">
      <t>タッセイ</t>
    </rPh>
    <rPh sb="15" eb="17">
      <t>カサン</t>
    </rPh>
    <rPh sb="19" eb="20">
      <t>エ</t>
    </rPh>
    <phoneticPr fontId="1"/>
  </si>
  <si>
    <t>　月に数日しか通所されない利用者を定期的に通所できるよう支援を行う必要があります。</t>
    <rPh sb="1" eb="2">
      <t>ツキ</t>
    </rPh>
    <rPh sb="3" eb="5">
      <t>スウジツ</t>
    </rPh>
    <rPh sb="7" eb="9">
      <t>ツウショ</t>
    </rPh>
    <rPh sb="13" eb="16">
      <t>リヨウシャ</t>
    </rPh>
    <rPh sb="17" eb="20">
      <t>テイキテキ</t>
    </rPh>
    <rPh sb="21" eb="23">
      <t>ツウショ</t>
    </rPh>
    <rPh sb="28" eb="30">
      <t>シエン</t>
    </rPh>
    <rPh sb="31" eb="32">
      <t>オコナ</t>
    </rPh>
    <rPh sb="33" eb="35">
      <t>ヒツヨウ</t>
    </rPh>
    <phoneticPr fontId="1"/>
  </si>
  <si>
    <t>　サービス管理責任者を専従させ、適正な手順で個別支援計画書の作成を行っています。利用者の高齢化に伴い身体に負担のかからない作業への変更を行います。また、介護保険施設へスムーズに移行できるよう介護保険施設関係機関と連携し支援するよう努めます。</t>
    <rPh sb="5" eb="7">
      <t>カンリ</t>
    </rPh>
    <rPh sb="7" eb="9">
      <t>セキニン</t>
    </rPh>
    <rPh sb="9" eb="10">
      <t>シャ</t>
    </rPh>
    <rPh sb="11" eb="13">
      <t>センジュウ</t>
    </rPh>
    <rPh sb="16" eb="18">
      <t>テキセイ</t>
    </rPh>
    <rPh sb="19" eb="21">
      <t>テジュン</t>
    </rPh>
    <rPh sb="22" eb="24">
      <t>コベツ</t>
    </rPh>
    <rPh sb="24" eb="26">
      <t>シエン</t>
    </rPh>
    <rPh sb="26" eb="29">
      <t>ケイカクショ</t>
    </rPh>
    <rPh sb="30" eb="32">
      <t>サクセイ</t>
    </rPh>
    <rPh sb="33" eb="34">
      <t>オコナ</t>
    </rPh>
    <rPh sb="40" eb="43">
      <t>リヨウシャ</t>
    </rPh>
    <rPh sb="44" eb="47">
      <t>コウレイカ</t>
    </rPh>
    <rPh sb="48" eb="49">
      <t>トモナ</t>
    </rPh>
    <rPh sb="50" eb="52">
      <t>シンタイ</t>
    </rPh>
    <rPh sb="53" eb="55">
      <t>フタン</t>
    </rPh>
    <rPh sb="61" eb="63">
      <t>サギョウ</t>
    </rPh>
    <rPh sb="65" eb="67">
      <t>ヘンコウ</t>
    </rPh>
    <rPh sb="68" eb="69">
      <t>オコナ</t>
    </rPh>
    <rPh sb="76" eb="78">
      <t>カイゴ</t>
    </rPh>
    <rPh sb="78" eb="80">
      <t>ホケン</t>
    </rPh>
    <rPh sb="80" eb="82">
      <t>シセツ</t>
    </rPh>
    <rPh sb="88" eb="90">
      <t>イコウ</t>
    </rPh>
    <rPh sb="95" eb="97">
      <t>カイゴ</t>
    </rPh>
    <rPh sb="97" eb="99">
      <t>ホケン</t>
    </rPh>
    <rPh sb="99" eb="101">
      <t>シセツ</t>
    </rPh>
    <rPh sb="101" eb="103">
      <t>カンケイ</t>
    </rPh>
    <rPh sb="103" eb="105">
      <t>キカン</t>
    </rPh>
    <rPh sb="106" eb="108">
      <t>レンケイ</t>
    </rPh>
    <rPh sb="109" eb="111">
      <t>シエン</t>
    </rPh>
    <rPh sb="115" eb="116">
      <t>ツト</t>
    </rPh>
    <phoneticPr fontId="1"/>
  </si>
  <si>
    <t>　相談支援事業等と連携し、休みがちな利用者の出席率向上と新規利用者の増を図りました。</t>
    <rPh sb="1" eb="3">
      <t>ソウダン</t>
    </rPh>
    <rPh sb="3" eb="5">
      <t>シエン</t>
    </rPh>
    <rPh sb="5" eb="7">
      <t>ジギョウ</t>
    </rPh>
    <rPh sb="7" eb="8">
      <t>ナド</t>
    </rPh>
    <rPh sb="9" eb="11">
      <t>レンケイ</t>
    </rPh>
    <rPh sb="13" eb="14">
      <t>ヤス</t>
    </rPh>
    <rPh sb="18" eb="21">
      <t>リヨウシャ</t>
    </rPh>
    <rPh sb="22" eb="24">
      <t>シュッセキ</t>
    </rPh>
    <rPh sb="24" eb="25">
      <t>リツ</t>
    </rPh>
    <rPh sb="25" eb="27">
      <t>コウジョウ</t>
    </rPh>
    <rPh sb="28" eb="30">
      <t>シンキ</t>
    </rPh>
    <rPh sb="30" eb="33">
      <t>リヨウシャ</t>
    </rPh>
    <rPh sb="34" eb="35">
      <t>ゾウ</t>
    </rPh>
    <rPh sb="36" eb="37">
      <t>ハカ</t>
    </rPh>
    <phoneticPr fontId="1"/>
  </si>
  <si>
    <t>B</t>
  </si>
  <si>
    <t>　定期的に通所出来ない利用者に対し、相談支援事業所等と連携し自宅訪問や電話連絡を行い、少しづつではありますが、出席できています。</t>
    <rPh sb="1" eb="4">
      <t>テイキテキ</t>
    </rPh>
    <rPh sb="5" eb="7">
      <t>ツウショ</t>
    </rPh>
    <rPh sb="7" eb="9">
      <t>デキ</t>
    </rPh>
    <rPh sb="11" eb="14">
      <t>リヨウシャ</t>
    </rPh>
    <rPh sb="15" eb="16">
      <t>タイ</t>
    </rPh>
    <rPh sb="18" eb="20">
      <t>ソウダン</t>
    </rPh>
    <rPh sb="20" eb="22">
      <t>シエン</t>
    </rPh>
    <rPh sb="22" eb="25">
      <t>ジギョウショ</t>
    </rPh>
    <rPh sb="25" eb="26">
      <t>トウ</t>
    </rPh>
    <rPh sb="27" eb="29">
      <t>レンケイ</t>
    </rPh>
    <rPh sb="30" eb="32">
      <t>ジタク</t>
    </rPh>
    <rPh sb="32" eb="34">
      <t>ホウモン</t>
    </rPh>
    <rPh sb="35" eb="37">
      <t>デンワ</t>
    </rPh>
    <rPh sb="37" eb="39">
      <t>レンラク</t>
    </rPh>
    <rPh sb="40" eb="41">
      <t>オコナ</t>
    </rPh>
    <rPh sb="43" eb="44">
      <t>スコ</t>
    </rPh>
    <rPh sb="55" eb="57">
      <t>シュッセキ</t>
    </rPh>
    <phoneticPr fontId="1"/>
  </si>
  <si>
    <t>　施設及び設備が老朽化しているため、経年劣化が見られます。軽微な不具合に関しては職員による修繕で対応し経費削減に努めています。
ケアマネジメントに基づいたサービス提供を行いました。</t>
    <rPh sb="1" eb="3">
      <t>シセツ</t>
    </rPh>
    <rPh sb="3" eb="4">
      <t>オヨ</t>
    </rPh>
    <rPh sb="5" eb="7">
      <t>セツビ</t>
    </rPh>
    <rPh sb="8" eb="11">
      <t>ロウキュウカ</t>
    </rPh>
    <rPh sb="18" eb="20">
      <t>ケイネン</t>
    </rPh>
    <rPh sb="20" eb="22">
      <t>レッカ</t>
    </rPh>
    <rPh sb="23" eb="24">
      <t>ミ</t>
    </rPh>
    <rPh sb="29" eb="31">
      <t>ケイビ</t>
    </rPh>
    <rPh sb="32" eb="35">
      <t>フグアイ</t>
    </rPh>
    <rPh sb="36" eb="37">
      <t>カン</t>
    </rPh>
    <rPh sb="40" eb="42">
      <t>ショクイン</t>
    </rPh>
    <rPh sb="45" eb="47">
      <t>シュウゼン</t>
    </rPh>
    <rPh sb="48" eb="50">
      <t>タイオウ</t>
    </rPh>
    <rPh sb="51" eb="53">
      <t>ケイヒ</t>
    </rPh>
    <rPh sb="53" eb="55">
      <t>サクゲン</t>
    </rPh>
    <rPh sb="56" eb="57">
      <t>ツト</t>
    </rPh>
    <rPh sb="73" eb="74">
      <t>モト</t>
    </rPh>
    <rPh sb="81" eb="83">
      <t>テイキョウ</t>
    </rPh>
    <rPh sb="84" eb="85">
      <t>オコナ</t>
    </rPh>
    <phoneticPr fontId="1"/>
  </si>
  <si>
    <t>　利用者の高齢化に伴い機械作業を廃止し、身体に負担のかからない軽作業を導入しました。</t>
    <rPh sb="1" eb="4">
      <t>リヨウシャ</t>
    </rPh>
    <rPh sb="5" eb="8">
      <t>コウレイカ</t>
    </rPh>
    <rPh sb="9" eb="10">
      <t>トモナ</t>
    </rPh>
    <rPh sb="11" eb="13">
      <t>キカイ</t>
    </rPh>
    <rPh sb="13" eb="15">
      <t>サギョウ</t>
    </rPh>
    <rPh sb="16" eb="18">
      <t>ハイシ</t>
    </rPh>
    <rPh sb="20" eb="22">
      <t>シンタイ</t>
    </rPh>
    <rPh sb="23" eb="25">
      <t>フタン</t>
    </rPh>
    <rPh sb="31" eb="34">
      <t>ケイサギョウ</t>
    </rPh>
    <rPh sb="35" eb="37">
      <t>ドウニュウ</t>
    </rPh>
    <phoneticPr fontId="1"/>
  </si>
  <si>
    <t>　「職員個別研修計画」を作成し各職員が年に１度以上は研修に参加できるよう計画作成しています。
　また、研修報告書を作成し、職員間で研修内容を共有しています。
　</t>
    <rPh sb="2" eb="4">
      <t>ショクイン</t>
    </rPh>
    <rPh sb="4" eb="6">
      <t>コベツ</t>
    </rPh>
    <rPh sb="6" eb="8">
      <t>ケンシュウ</t>
    </rPh>
    <rPh sb="8" eb="10">
      <t>ケイカク</t>
    </rPh>
    <rPh sb="12" eb="14">
      <t>サクセイ</t>
    </rPh>
    <rPh sb="15" eb="18">
      <t>カクショクイン</t>
    </rPh>
    <rPh sb="19" eb="20">
      <t>ネン</t>
    </rPh>
    <rPh sb="22" eb="23">
      <t>ド</t>
    </rPh>
    <rPh sb="23" eb="25">
      <t>イジョウ</t>
    </rPh>
    <rPh sb="26" eb="28">
      <t>ケンシュウ</t>
    </rPh>
    <rPh sb="29" eb="31">
      <t>サンカ</t>
    </rPh>
    <rPh sb="36" eb="38">
      <t>ケイカク</t>
    </rPh>
    <rPh sb="38" eb="40">
      <t>サクセイ</t>
    </rPh>
    <rPh sb="51" eb="53">
      <t>ケンシュウ</t>
    </rPh>
    <rPh sb="53" eb="56">
      <t>ホウコクショ</t>
    </rPh>
    <rPh sb="57" eb="59">
      <t>サクセイ</t>
    </rPh>
    <rPh sb="61" eb="64">
      <t>ショクインカン</t>
    </rPh>
    <rPh sb="65" eb="67">
      <t>ケンシュウ</t>
    </rPh>
    <rPh sb="67" eb="69">
      <t>ナイヨウ</t>
    </rPh>
    <rPh sb="70" eb="72">
      <t>キョウユウ</t>
    </rPh>
    <phoneticPr fontId="1"/>
  </si>
  <si>
    <t>　平成28年2月以降、サービス管理責任者を専従させ、適切な人員配置を行っています。</t>
    <rPh sb="1" eb="3">
      <t>ヘイセイ</t>
    </rPh>
    <rPh sb="5" eb="6">
      <t>ネン</t>
    </rPh>
    <rPh sb="7" eb="8">
      <t>ガツ</t>
    </rPh>
    <rPh sb="8" eb="10">
      <t>イコウ</t>
    </rPh>
    <rPh sb="15" eb="17">
      <t>カンリ</t>
    </rPh>
    <rPh sb="17" eb="19">
      <t>セキニン</t>
    </rPh>
    <rPh sb="19" eb="20">
      <t>シャ</t>
    </rPh>
    <rPh sb="21" eb="23">
      <t>センジュウ</t>
    </rPh>
    <rPh sb="26" eb="28">
      <t>テキセツ</t>
    </rPh>
    <rPh sb="29" eb="31">
      <t>ジンイン</t>
    </rPh>
    <rPh sb="31" eb="33">
      <t>ハイチ</t>
    </rPh>
    <rPh sb="34" eb="35">
      <t>オコナ</t>
    </rPh>
    <phoneticPr fontId="1"/>
  </si>
  <si>
    <t>　利用者個人ファイル、個人基礎情報は事務所及び作業室の鍵付きロッカーに保管しています。不要になった個人情報はシュレッダー処理しています。</t>
    <rPh sb="1" eb="4">
      <t>リヨウシャ</t>
    </rPh>
    <rPh sb="4" eb="6">
      <t>コジン</t>
    </rPh>
    <rPh sb="11" eb="13">
      <t>コジン</t>
    </rPh>
    <rPh sb="13" eb="15">
      <t>キソ</t>
    </rPh>
    <rPh sb="15" eb="17">
      <t>ジョウホウ</t>
    </rPh>
    <rPh sb="18" eb="20">
      <t>ジム</t>
    </rPh>
    <rPh sb="20" eb="21">
      <t>ショ</t>
    </rPh>
    <rPh sb="21" eb="22">
      <t>オヨ</t>
    </rPh>
    <rPh sb="23" eb="26">
      <t>サギョウシツ</t>
    </rPh>
    <rPh sb="27" eb="28">
      <t>カギ</t>
    </rPh>
    <rPh sb="28" eb="29">
      <t>ツ</t>
    </rPh>
    <rPh sb="35" eb="37">
      <t>ホカン</t>
    </rPh>
    <rPh sb="43" eb="45">
      <t>フヨウ</t>
    </rPh>
    <rPh sb="49" eb="51">
      <t>コジン</t>
    </rPh>
    <rPh sb="51" eb="53">
      <t>ジョウホウ</t>
    </rPh>
    <rPh sb="60" eb="62">
      <t>ショリ</t>
    </rPh>
    <phoneticPr fontId="1"/>
  </si>
  <si>
    <t>　作業室の整理整頓等の安全対策は施設運営の基本要素であるため、作業毎に対策・確認を行っています。
　また、「ヒヤリはっと」記録を作成し職員間で共有しました。</t>
    <rPh sb="1" eb="4">
      <t>サギョウシツ</t>
    </rPh>
    <rPh sb="5" eb="7">
      <t>セイリ</t>
    </rPh>
    <rPh sb="7" eb="9">
      <t>セイトン</t>
    </rPh>
    <rPh sb="9" eb="10">
      <t>トウ</t>
    </rPh>
    <rPh sb="11" eb="13">
      <t>アンゼン</t>
    </rPh>
    <rPh sb="13" eb="15">
      <t>タイサク</t>
    </rPh>
    <rPh sb="16" eb="18">
      <t>シセツ</t>
    </rPh>
    <rPh sb="18" eb="20">
      <t>ウンエイ</t>
    </rPh>
    <rPh sb="21" eb="23">
      <t>キホン</t>
    </rPh>
    <rPh sb="23" eb="25">
      <t>ヨウソ</t>
    </rPh>
    <rPh sb="31" eb="33">
      <t>サギョウ</t>
    </rPh>
    <rPh sb="33" eb="34">
      <t>マイ</t>
    </rPh>
    <rPh sb="35" eb="37">
      <t>タイサク</t>
    </rPh>
    <rPh sb="38" eb="40">
      <t>カクニン</t>
    </rPh>
    <rPh sb="41" eb="42">
      <t>オコナ</t>
    </rPh>
    <rPh sb="61" eb="63">
      <t>キロク</t>
    </rPh>
    <rPh sb="64" eb="66">
      <t>サクセイ</t>
    </rPh>
    <rPh sb="67" eb="70">
      <t>ショクインカン</t>
    </rPh>
    <rPh sb="71" eb="73">
      <t>キョウユウ</t>
    </rPh>
    <phoneticPr fontId="1"/>
  </si>
  <si>
    <t>　緊急時対応マニュアル等を作成し職員に周知徹底しています。
　また、マニュアルの見直しも適宜行っています。</t>
    <rPh sb="1" eb="4">
      <t>キンキュウジ</t>
    </rPh>
    <rPh sb="4" eb="6">
      <t>タイオウ</t>
    </rPh>
    <rPh sb="11" eb="12">
      <t>トウ</t>
    </rPh>
    <rPh sb="13" eb="15">
      <t>サクセイ</t>
    </rPh>
    <rPh sb="16" eb="18">
      <t>ショクイン</t>
    </rPh>
    <rPh sb="19" eb="21">
      <t>シュウチ</t>
    </rPh>
    <rPh sb="21" eb="23">
      <t>テッテイ</t>
    </rPh>
    <rPh sb="40" eb="42">
      <t>ミナオ</t>
    </rPh>
    <rPh sb="44" eb="46">
      <t>テキギ</t>
    </rPh>
    <rPh sb="46" eb="47">
      <t>オコナ</t>
    </rPh>
    <phoneticPr fontId="1"/>
  </si>
  <si>
    <t>　全職員による法令遵守の意識の維持向上とリスクマネジメントの意識向上が必要です。</t>
    <rPh sb="1" eb="4">
      <t>ゼンショクイン</t>
    </rPh>
    <rPh sb="7" eb="9">
      <t>ホウレイ</t>
    </rPh>
    <rPh sb="9" eb="11">
      <t>ジュンシュ</t>
    </rPh>
    <rPh sb="12" eb="14">
      <t>イシキ</t>
    </rPh>
    <rPh sb="15" eb="17">
      <t>イジ</t>
    </rPh>
    <rPh sb="17" eb="19">
      <t>コウジョウ</t>
    </rPh>
    <rPh sb="30" eb="32">
      <t>イシキ</t>
    </rPh>
    <rPh sb="32" eb="34">
      <t>コウジョウ</t>
    </rPh>
    <rPh sb="35" eb="37">
      <t>ヒツヨウ</t>
    </rPh>
    <phoneticPr fontId="1"/>
  </si>
  <si>
    <t>　エレベーターの耐用年数が過ぎています。（昭和56年設置　34年経過）</t>
    <rPh sb="8" eb="10">
      <t>タイヨウ</t>
    </rPh>
    <rPh sb="10" eb="12">
      <t>ネンスウ</t>
    </rPh>
    <rPh sb="13" eb="14">
      <t>ス</t>
    </rPh>
    <rPh sb="21" eb="23">
      <t>ショウワ</t>
    </rPh>
    <rPh sb="25" eb="26">
      <t>ネン</t>
    </rPh>
    <rPh sb="26" eb="28">
      <t>セッチ</t>
    </rPh>
    <rPh sb="31" eb="32">
      <t>ネン</t>
    </rPh>
    <rPh sb="32" eb="34">
      <t>ケイカ</t>
    </rPh>
    <phoneticPr fontId="1"/>
  </si>
  <si>
    <t>　市と協議します。</t>
    <rPh sb="1" eb="2">
      <t>シ</t>
    </rPh>
    <rPh sb="3" eb="5">
      <t>キョウギ</t>
    </rPh>
    <phoneticPr fontId="1"/>
  </si>
  <si>
    <t>　業者委託での契約に際し、複数業者から見積りを取り、安価な業者で実施しました。</t>
    <rPh sb="1" eb="3">
      <t>ギョウシャ</t>
    </rPh>
    <rPh sb="3" eb="5">
      <t>イタク</t>
    </rPh>
    <rPh sb="7" eb="9">
      <t>ケイヤク</t>
    </rPh>
    <rPh sb="10" eb="11">
      <t>サイ</t>
    </rPh>
    <rPh sb="13" eb="15">
      <t>フクスウ</t>
    </rPh>
    <rPh sb="15" eb="17">
      <t>ギョウシャ</t>
    </rPh>
    <rPh sb="19" eb="21">
      <t>ミツモ</t>
    </rPh>
    <rPh sb="23" eb="24">
      <t>トリ</t>
    </rPh>
    <rPh sb="26" eb="28">
      <t>アンカ</t>
    </rPh>
    <rPh sb="29" eb="31">
      <t>ギョウシャ</t>
    </rPh>
    <rPh sb="32" eb="34">
      <t>ジッシ</t>
    </rPh>
    <phoneticPr fontId="1"/>
  </si>
  <si>
    <t>　障がい福祉サービス等事業収入は、個別支援計画書未作成のため、過誤請求により減算となりました。</t>
    <rPh sb="1" eb="2">
      <t>ショウ</t>
    </rPh>
    <rPh sb="4" eb="6">
      <t>フクシ</t>
    </rPh>
    <rPh sb="10" eb="11">
      <t>トウ</t>
    </rPh>
    <rPh sb="11" eb="13">
      <t>ジギョウ</t>
    </rPh>
    <rPh sb="13" eb="15">
      <t>シュウニュウ</t>
    </rPh>
    <rPh sb="17" eb="19">
      <t>コベツ</t>
    </rPh>
    <rPh sb="19" eb="21">
      <t>シエン</t>
    </rPh>
    <rPh sb="21" eb="23">
      <t>ケイカク</t>
    </rPh>
    <rPh sb="23" eb="24">
      <t>ショ</t>
    </rPh>
    <rPh sb="24" eb="27">
      <t>ミサクセイ</t>
    </rPh>
    <rPh sb="31" eb="33">
      <t>カゴ</t>
    </rPh>
    <rPh sb="33" eb="35">
      <t>セイキュウ</t>
    </rPh>
    <rPh sb="38" eb="40">
      <t>ゲンサン</t>
    </rPh>
    <phoneticPr fontId="1"/>
  </si>
  <si>
    <t>　収支の内容を十分理解し、適切に執行しました。</t>
    <rPh sb="1" eb="3">
      <t>シュウシ</t>
    </rPh>
    <rPh sb="4" eb="6">
      <t>ナイヨウ</t>
    </rPh>
    <rPh sb="7" eb="9">
      <t>ジュウブン</t>
    </rPh>
    <rPh sb="9" eb="11">
      <t>リカイ</t>
    </rPh>
    <rPh sb="13" eb="15">
      <t>テキセツ</t>
    </rPh>
    <rPh sb="16" eb="18">
      <t>シッコウ</t>
    </rPh>
    <phoneticPr fontId="1"/>
  </si>
  <si>
    <t>　法令に基づいたサービス実施を維持することです。</t>
    <rPh sb="1" eb="3">
      <t>ホウレイ</t>
    </rPh>
    <rPh sb="4" eb="5">
      <t>モト</t>
    </rPh>
    <rPh sb="12" eb="14">
      <t>ジッシ</t>
    </rPh>
    <rPh sb="15" eb="17">
      <t>イジ</t>
    </rPh>
    <phoneticPr fontId="1"/>
  </si>
  <si>
    <t>　平成28年4月に社会福祉施設管理業務適正プロジェクトチームを設置し、個別支援計画書の作成に伴う確認を紙面で行うなど、チェック体制を整備しました。また、福祉サービス第三者評価を受審しました。</t>
    <rPh sb="1" eb="3">
      <t>ヘイセイ</t>
    </rPh>
    <rPh sb="5" eb="6">
      <t>ネン</t>
    </rPh>
    <rPh sb="7" eb="8">
      <t>ガツ</t>
    </rPh>
    <rPh sb="9" eb="11">
      <t>シャカイ</t>
    </rPh>
    <rPh sb="11" eb="13">
      <t>フクシ</t>
    </rPh>
    <rPh sb="13" eb="15">
      <t>シセツ</t>
    </rPh>
    <rPh sb="15" eb="17">
      <t>カンリ</t>
    </rPh>
    <rPh sb="17" eb="19">
      <t>ギョウム</t>
    </rPh>
    <rPh sb="19" eb="21">
      <t>テキセイ</t>
    </rPh>
    <rPh sb="31" eb="33">
      <t>セッチ</t>
    </rPh>
    <rPh sb="35" eb="37">
      <t>コベツ</t>
    </rPh>
    <rPh sb="37" eb="39">
      <t>シエン</t>
    </rPh>
    <rPh sb="39" eb="41">
      <t>ケイカク</t>
    </rPh>
    <rPh sb="41" eb="42">
      <t>ショ</t>
    </rPh>
    <rPh sb="43" eb="45">
      <t>サクセイ</t>
    </rPh>
    <rPh sb="46" eb="47">
      <t>トモナ</t>
    </rPh>
    <rPh sb="48" eb="50">
      <t>カクニン</t>
    </rPh>
    <rPh sb="51" eb="53">
      <t>シメン</t>
    </rPh>
    <rPh sb="54" eb="55">
      <t>オコナ</t>
    </rPh>
    <rPh sb="63" eb="65">
      <t>タイセイ</t>
    </rPh>
    <rPh sb="66" eb="68">
      <t>セイビ</t>
    </rPh>
    <rPh sb="84" eb="85">
      <t>シャ</t>
    </rPh>
    <rPh sb="85" eb="87">
      <t>ヒョウカ</t>
    </rPh>
    <phoneticPr fontId="1"/>
  </si>
  <si>
    <t>　苦情受付窓口の設置や施設内に意見箱を常設しています。
　また、個別面談時に「要望」や「意見」等を定期的に伺っています。</t>
    <rPh sb="1" eb="3">
      <t>クジョウ</t>
    </rPh>
    <rPh sb="3" eb="5">
      <t>ウケツケ</t>
    </rPh>
    <rPh sb="5" eb="7">
      <t>マドグチ</t>
    </rPh>
    <rPh sb="8" eb="10">
      <t>セッチ</t>
    </rPh>
    <rPh sb="11" eb="13">
      <t>シセツ</t>
    </rPh>
    <rPh sb="13" eb="14">
      <t>ナイ</t>
    </rPh>
    <rPh sb="15" eb="17">
      <t>イケン</t>
    </rPh>
    <rPh sb="17" eb="18">
      <t>バコ</t>
    </rPh>
    <rPh sb="19" eb="21">
      <t>ジョウセツ</t>
    </rPh>
    <rPh sb="32" eb="34">
      <t>コベツ</t>
    </rPh>
    <rPh sb="34" eb="36">
      <t>メンダン</t>
    </rPh>
    <rPh sb="36" eb="37">
      <t>ジ</t>
    </rPh>
    <rPh sb="39" eb="41">
      <t>ヨウボウ</t>
    </rPh>
    <rPh sb="44" eb="46">
      <t>イケン</t>
    </rPh>
    <rPh sb="47" eb="48">
      <t>トウ</t>
    </rPh>
    <rPh sb="49" eb="52">
      <t>テイキテキ</t>
    </rPh>
    <rPh sb="53" eb="54">
      <t>ウカガ</t>
    </rPh>
    <phoneticPr fontId="1"/>
  </si>
  <si>
    <t>　年４回の消火・通報・避難訓練を実施しています。休日・夜間は警備会社に警備を委託しています。
　また、防犯対策の検討を行っています。（防犯カメラ等）</t>
    <rPh sb="1" eb="2">
      <t>ネン</t>
    </rPh>
    <rPh sb="3" eb="4">
      <t>カイ</t>
    </rPh>
    <rPh sb="5" eb="7">
      <t>ショウカ</t>
    </rPh>
    <rPh sb="8" eb="10">
      <t>ツウホウ</t>
    </rPh>
    <rPh sb="11" eb="13">
      <t>ヒナン</t>
    </rPh>
    <rPh sb="13" eb="15">
      <t>クンレン</t>
    </rPh>
    <rPh sb="16" eb="18">
      <t>ジッシ</t>
    </rPh>
    <rPh sb="24" eb="26">
      <t>キュウジツ</t>
    </rPh>
    <rPh sb="27" eb="29">
      <t>ヤカン</t>
    </rPh>
    <rPh sb="30" eb="32">
      <t>ケイビ</t>
    </rPh>
    <rPh sb="32" eb="34">
      <t>カイシャ</t>
    </rPh>
    <rPh sb="35" eb="37">
      <t>ケイビ</t>
    </rPh>
    <rPh sb="38" eb="40">
      <t>イタク</t>
    </rPh>
    <rPh sb="51" eb="53">
      <t>ボウハン</t>
    </rPh>
    <rPh sb="53" eb="55">
      <t>タイサク</t>
    </rPh>
    <rPh sb="56" eb="58">
      <t>ケントウ</t>
    </rPh>
    <rPh sb="59" eb="60">
      <t>オコナ</t>
    </rPh>
    <rPh sb="67" eb="69">
      <t>ボウハン</t>
    </rPh>
    <rPh sb="72" eb="73">
      <t>トウ</t>
    </rPh>
    <phoneticPr fontId="1"/>
  </si>
  <si>
    <t>　事務分掌の見直しにより、サービス管理責任者が職責を果たすことのできる体制が確保されているほか、管理者によるチェック体制も適切に機能している。</t>
    <rPh sb="1" eb="3">
      <t>ジム</t>
    </rPh>
    <rPh sb="3" eb="5">
      <t>ブンショウ</t>
    </rPh>
    <rPh sb="6" eb="8">
      <t>ミナオ</t>
    </rPh>
    <rPh sb="17" eb="19">
      <t>カンリ</t>
    </rPh>
    <rPh sb="19" eb="21">
      <t>セキニン</t>
    </rPh>
    <rPh sb="21" eb="22">
      <t>シャ</t>
    </rPh>
    <rPh sb="23" eb="25">
      <t>ショクセキ</t>
    </rPh>
    <rPh sb="26" eb="27">
      <t>ハ</t>
    </rPh>
    <rPh sb="35" eb="37">
      <t>タイセイ</t>
    </rPh>
    <rPh sb="38" eb="40">
      <t>カクホ</t>
    </rPh>
    <rPh sb="48" eb="51">
      <t>カンリシャ</t>
    </rPh>
    <rPh sb="58" eb="60">
      <t>タイセイ</t>
    </rPh>
    <rPh sb="61" eb="63">
      <t>テキセツ</t>
    </rPh>
    <rPh sb="64" eb="66">
      <t>キノウ</t>
    </rPh>
    <phoneticPr fontId="1"/>
  </si>
  <si>
    <t>　各種手続きは、適切に行われている。</t>
    <rPh sb="1" eb="3">
      <t>カクシュ</t>
    </rPh>
    <rPh sb="3" eb="5">
      <t>テツヅ</t>
    </rPh>
    <rPh sb="8" eb="10">
      <t>テキセツ</t>
    </rPh>
    <rPh sb="11" eb="12">
      <t>オコナ</t>
    </rPh>
    <phoneticPr fontId="1"/>
  </si>
  <si>
    <t>　施設や障がい者に対する理解が一層深まるよう、地域のイベントへの参加など、地域住民との交流を図る取り組みも検討されたい。</t>
    <rPh sb="1" eb="3">
      <t>シセツ</t>
    </rPh>
    <rPh sb="4" eb="5">
      <t>ショウ</t>
    </rPh>
    <rPh sb="7" eb="8">
      <t>シャ</t>
    </rPh>
    <rPh sb="9" eb="10">
      <t>タイ</t>
    </rPh>
    <rPh sb="12" eb="14">
      <t>リカイ</t>
    </rPh>
    <rPh sb="15" eb="17">
      <t>イッソウ</t>
    </rPh>
    <rPh sb="17" eb="18">
      <t>フカ</t>
    </rPh>
    <rPh sb="23" eb="25">
      <t>チイキ</t>
    </rPh>
    <rPh sb="32" eb="34">
      <t>サンカ</t>
    </rPh>
    <rPh sb="37" eb="39">
      <t>チイキ</t>
    </rPh>
    <rPh sb="39" eb="41">
      <t>ジュウミン</t>
    </rPh>
    <rPh sb="43" eb="45">
      <t>コウリュウ</t>
    </rPh>
    <rPh sb="46" eb="47">
      <t>ハカ</t>
    </rPh>
    <rPh sb="48" eb="49">
      <t>ト</t>
    </rPh>
    <rPh sb="50" eb="51">
      <t>ク</t>
    </rPh>
    <rPh sb="53" eb="55">
      <t>ケントウ</t>
    </rPh>
    <phoneticPr fontId="1"/>
  </si>
  <si>
    <t>　引き続き、全職員が法令基準等を正しく理解し、適切な事業運営を行っていくため、事業所内での勉強会や外部研修への参加など、継続的な取り組みが求められる。</t>
    <rPh sb="1" eb="2">
      <t>ヒ</t>
    </rPh>
    <rPh sb="3" eb="4">
      <t>ツヅ</t>
    </rPh>
    <rPh sb="6" eb="9">
      <t>ゼンショクイン</t>
    </rPh>
    <rPh sb="10" eb="12">
      <t>ホウレイ</t>
    </rPh>
    <rPh sb="12" eb="14">
      <t>キジュン</t>
    </rPh>
    <rPh sb="14" eb="15">
      <t>トウ</t>
    </rPh>
    <rPh sb="16" eb="17">
      <t>タダ</t>
    </rPh>
    <rPh sb="19" eb="21">
      <t>リカイ</t>
    </rPh>
    <rPh sb="23" eb="25">
      <t>テキセツ</t>
    </rPh>
    <rPh sb="26" eb="28">
      <t>ジギョウ</t>
    </rPh>
    <rPh sb="28" eb="30">
      <t>ウンエイ</t>
    </rPh>
    <rPh sb="31" eb="32">
      <t>オコナ</t>
    </rPh>
    <rPh sb="39" eb="42">
      <t>ジギョウショ</t>
    </rPh>
    <rPh sb="42" eb="43">
      <t>ナイ</t>
    </rPh>
    <rPh sb="45" eb="47">
      <t>ベンキョウ</t>
    </rPh>
    <rPh sb="47" eb="48">
      <t>カイ</t>
    </rPh>
    <rPh sb="49" eb="51">
      <t>ガイブ</t>
    </rPh>
    <rPh sb="51" eb="53">
      <t>ケンシュウ</t>
    </rPh>
    <rPh sb="55" eb="57">
      <t>サンカ</t>
    </rPh>
    <rPh sb="60" eb="63">
      <t>ケイゾクテキ</t>
    </rPh>
    <rPh sb="64" eb="65">
      <t>ト</t>
    </rPh>
    <rPh sb="66" eb="67">
      <t>ク</t>
    </rPh>
    <rPh sb="69" eb="70">
      <t>モト</t>
    </rPh>
    <phoneticPr fontId="1"/>
  </si>
  <si>
    <t>　ケアマネジメントに基づく適切な支援が行われている。</t>
    <rPh sb="10" eb="11">
      <t>モト</t>
    </rPh>
    <rPh sb="13" eb="15">
      <t>テキセツ</t>
    </rPh>
    <rPh sb="16" eb="18">
      <t>シエン</t>
    </rPh>
    <rPh sb="19" eb="20">
      <t>オコナ</t>
    </rPh>
    <phoneticPr fontId="1"/>
  </si>
  <si>
    <t>　前年度並の出席率が確保されている。</t>
    <rPh sb="1" eb="4">
      <t>ゼンネンド</t>
    </rPh>
    <rPh sb="4" eb="5">
      <t>ナミ</t>
    </rPh>
    <rPh sb="6" eb="8">
      <t>シュッセキ</t>
    </rPh>
    <rPh sb="8" eb="9">
      <t>リツ</t>
    </rPh>
    <rPh sb="10" eb="12">
      <t>カクホ</t>
    </rPh>
    <phoneticPr fontId="1"/>
  </si>
  <si>
    <t>　引き続き、利用者の安定的な通所に向け、きめ細やかな支援を行われたい。</t>
    <rPh sb="1" eb="2">
      <t>ヒ</t>
    </rPh>
    <rPh sb="3" eb="4">
      <t>ツヅ</t>
    </rPh>
    <rPh sb="6" eb="9">
      <t>リヨウシャ</t>
    </rPh>
    <rPh sb="10" eb="13">
      <t>アンテイテキ</t>
    </rPh>
    <rPh sb="14" eb="16">
      <t>ツウショ</t>
    </rPh>
    <rPh sb="17" eb="18">
      <t>ム</t>
    </rPh>
    <rPh sb="22" eb="23">
      <t>コマ</t>
    </rPh>
    <rPh sb="26" eb="28">
      <t>シエン</t>
    </rPh>
    <rPh sb="29" eb="30">
      <t>オコナ</t>
    </rPh>
    <phoneticPr fontId="1"/>
  </si>
  <si>
    <t>　アンケートや嗜好調査を実施している。</t>
    <rPh sb="7" eb="9">
      <t>シコウ</t>
    </rPh>
    <rPh sb="9" eb="11">
      <t>チョウサ</t>
    </rPh>
    <rPh sb="12" eb="14">
      <t>ジッシ</t>
    </rPh>
    <phoneticPr fontId="1"/>
  </si>
  <si>
    <t>　苦情に対して、適切な対応が行われている。</t>
    <rPh sb="1" eb="3">
      <t>クジョウ</t>
    </rPh>
    <rPh sb="4" eb="5">
      <t>タイ</t>
    </rPh>
    <rPh sb="8" eb="10">
      <t>テキセツ</t>
    </rPh>
    <rPh sb="11" eb="13">
      <t>タイオウ</t>
    </rPh>
    <rPh sb="14" eb="15">
      <t>オコナ</t>
    </rPh>
    <phoneticPr fontId="1"/>
  </si>
  <si>
    <t>　引き続き、ケアマネジメントに基づく適切な支援に努められたい。</t>
    <rPh sb="1" eb="2">
      <t>ヒ</t>
    </rPh>
    <rPh sb="3" eb="4">
      <t>ツヅ</t>
    </rPh>
    <rPh sb="15" eb="16">
      <t>モト</t>
    </rPh>
    <rPh sb="18" eb="20">
      <t>テキセツ</t>
    </rPh>
    <rPh sb="21" eb="23">
      <t>シエン</t>
    </rPh>
    <rPh sb="24" eb="25">
      <t>ツト</t>
    </rPh>
    <phoneticPr fontId="1"/>
  </si>
  <si>
    <t>　アンケート項目の見直しなど、具体的な改善が行なわれている。</t>
    <rPh sb="6" eb="8">
      <t>コウモク</t>
    </rPh>
    <rPh sb="9" eb="11">
      <t>ミナオ</t>
    </rPh>
    <rPh sb="15" eb="18">
      <t>グタイテキ</t>
    </rPh>
    <rPh sb="19" eb="21">
      <t>カイゼン</t>
    </rPh>
    <rPh sb="22" eb="23">
      <t>オコナ</t>
    </rPh>
    <phoneticPr fontId="1"/>
  </si>
  <si>
    <t>　積極的に利用者の意見を収集するよう努めている。</t>
    <rPh sb="1" eb="4">
      <t>セッキョクテキ</t>
    </rPh>
    <rPh sb="5" eb="8">
      <t>リヨウシャ</t>
    </rPh>
    <rPh sb="9" eb="11">
      <t>イケン</t>
    </rPh>
    <rPh sb="12" eb="14">
      <t>シュウシュウ</t>
    </rPh>
    <rPh sb="18" eb="19">
      <t>ツト</t>
    </rPh>
    <phoneticPr fontId="1"/>
  </si>
  <si>
    <t>　アンケート結果を踏まえ、継続的に支援内容の見直しを行っている。</t>
    <rPh sb="6" eb="8">
      <t>ケッカ</t>
    </rPh>
    <rPh sb="9" eb="10">
      <t>フ</t>
    </rPh>
    <rPh sb="13" eb="16">
      <t>ケイゾクテキ</t>
    </rPh>
    <rPh sb="17" eb="19">
      <t>シエン</t>
    </rPh>
    <rPh sb="19" eb="21">
      <t>ナイヨウ</t>
    </rPh>
    <rPh sb="22" eb="24">
      <t>ミナオ</t>
    </rPh>
    <rPh sb="26" eb="27">
      <t>オコナ</t>
    </rPh>
    <phoneticPr fontId="1"/>
  </si>
  <si>
    <t>　　一定、経費の節減に努めている。</t>
    <rPh sb="2" eb="4">
      <t>イッテイ</t>
    </rPh>
    <rPh sb="5" eb="7">
      <t>ケイヒ</t>
    </rPh>
    <rPh sb="8" eb="10">
      <t>セツゲン</t>
    </rPh>
    <rPh sb="11" eb="12">
      <t>ツト</t>
    </rPh>
    <phoneticPr fontId="1"/>
  </si>
  <si>
    <t>　　適切に行われている。</t>
    <rPh sb="2" eb="4">
      <t>テキセツ</t>
    </rPh>
    <rPh sb="5" eb="6">
      <t>オコナ</t>
    </rPh>
    <phoneticPr fontId="1"/>
  </si>
  <si>
    <t>　　施設の経年化に伴い、修繕箇所の増加が見込まれることから、日常の管理運営の中で修繕の必要な箇所を的確に把握し、計画的な修繕を行う必要がある。
　また、軽易な修繕は、管理運営業務の中で速やかに対応できるよう、所要の措置を講じられたい。</t>
    <rPh sb="63" eb="64">
      <t>オコナ</t>
    </rPh>
    <rPh sb="65" eb="67">
      <t>ヒツヨウ</t>
    </rPh>
    <rPh sb="76" eb="78">
      <t>ケイイ</t>
    </rPh>
    <rPh sb="79" eb="81">
      <t>シュウゼン</t>
    </rPh>
    <rPh sb="83" eb="85">
      <t>カンリ</t>
    </rPh>
    <rPh sb="85" eb="87">
      <t>ウンエイ</t>
    </rPh>
    <rPh sb="87" eb="89">
      <t>ギョウム</t>
    </rPh>
    <rPh sb="90" eb="91">
      <t>ナカ</t>
    </rPh>
    <rPh sb="92" eb="93">
      <t>スミ</t>
    </rPh>
    <rPh sb="96" eb="98">
      <t>タイオウ</t>
    </rPh>
    <rPh sb="104" eb="106">
      <t>ショヨウ</t>
    </rPh>
    <rPh sb="107" eb="109">
      <t>ソチ</t>
    </rPh>
    <rPh sb="110" eb="111">
      <t>コウ</t>
    </rPh>
    <phoneticPr fontId="1"/>
  </si>
  <si>
    <t>　指定管理者制度の効果を最大限発揮するべく、経常経費の節減について、さらに果断な取り組みが求められる。</t>
    <rPh sb="1" eb="3">
      <t>シテイ</t>
    </rPh>
    <rPh sb="3" eb="6">
      <t>カンリシャ</t>
    </rPh>
    <rPh sb="6" eb="8">
      <t>セイド</t>
    </rPh>
    <rPh sb="9" eb="11">
      <t>コウカ</t>
    </rPh>
    <rPh sb="12" eb="15">
      <t>サイダイゲン</t>
    </rPh>
    <rPh sb="15" eb="17">
      <t>ハッキ</t>
    </rPh>
    <rPh sb="22" eb="24">
      <t>ケイジョウ</t>
    </rPh>
    <rPh sb="24" eb="26">
      <t>ケイヒ</t>
    </rPh>
    <rPh sb="27" eb="29">
      <t>セツゲン</t>
    </rPh>
    <rPh sb="37" eb="39">
      <t>カダン</t>
    </rPh>
    <rPh sb="40" eb="41">
      <t>ト</t>
    </rPh>
    <rPh sb="42" eb="43">
      <t>ク</t>
    </rPh>
    <rPh sb="45" eb="46">
      <t>モト</t>
    </rPh>
    <phoneticPr fontId="1"/>
  </si>
  <si>
    <t>　利用者が安定的に通所できるよう、適切な対応が行われている。</t>
    <rPh sb="1" eb="4">
      <t>リヨウシャ</t>
    </rPh>
    <rPh sb="5" eb="8">
      <t>アンテイテキ</t>
    </rPh>
    <rPh sb="9" eb="11">
      <t>ツウショ</t>
    </rPh>
    <rPh sb="17" eb="19">
      <t>テキセツ</t>
    </rPh>
    <rPh sb="20" eb="22">
      <t>タイオウ</t>
    </rPh>
    <rPh sb="23" eb="24">
      <t>オコナ</t>
    </rPh>
    <phoneticPr fontId="1"/>
  </si>
  <si>
    <t>C</t>
  </si>
  <si>
    <t>　過年度分の計画未作成減算適用に伴う過誤調整により、収支が著しく悪化している。</t>
    <rPh sb="1" eb="4">
      <t>カネンド</t>
    </rPh>
    <rPh sb="4" eb="5">
      <t>ブン</t>
    </rPh>
    <rPh sb="6" eb="8">
      <t>ケイカク</t>
    </rPh>
    <rPh sb="8" eb="11">
      <t>ミサクセイ</t>
    </rPh>
    <rPh sb="11" eb="13">
      <t>ゲンサン</t>
    </rPh>
    <rPh sb="13" eb="15">
      <t>テキヨウ</t>
    </rPh>
    <rPh sb="16" eb="17">
      <t>トモナ</t>
    </rPh>
    <rPh sb="18" eb="20">
      <t>カゴ</t>
    </rPh>
    <rPh sb="20" eb="22">
      <t>チョウセイ</t>
    </rPh>
    <rPh sb="26" eb="28">
      <t>シュウシ</t>
    </rPh>
    <rPh sb="29" eb="30">
      <t>イチジル</t>
    </rPh>
    <rPh sb="32" eb="34">
      <t>アッカ</t>
    </rPh>
    <phoneticPr fontId="1"/>
  </si>
  <si>
    <t>　適切に行われている。</t>
    <rPh sb="1" eb="3">
      <t>テキセツ</t>
    </rPh>
    <rPh sb="4" eb="5">
      <t>オコナ</t>
    </rPh>
    <phoneticPr fontId="1"/>
  </si>
  <si>
    <t>　再び、報酬の返還が生じることのないよう、法令基準を遵守した適切な運営を行われたい。</t>
    <rPh sb="1" eb="2">
      <t>フタタ</t>
    </rPh>
    <rPh sb="4" eb="6">
      <t>ホウシュウ</t>
    </rPh>
    <rPh sb="7" eb="9">
      <t>ヘンカン</t>
    </rPh>
    <rPh sb="10" eb="11">
      <t>ショウ</t>
    </rPh>
    <rPh sb="21" eb="23">
      <t>ホウレイ</t>
    </rPh>
    <rPh sb="23" eb="25">
      <t>キジュン</t>
    </rPh>
    <rPh sb="26" eb="28">
      <t>ジュンシュ</t>
    </rPh>
    <rPh sb="30" eb="32">
      <t>テキセツ</t>
    </rPh>
    <rPh sb="33" eb="35">
      <t>ウンエイ</t>
    </rPh>
    <rPh sb="36" eb="37">
      <t>オコナ</t>
    </rPh>
    <phoneticPr fontId="1"/>
  </si>
  <si>
    <t>　適切な人員配置が行われている。</t>
    <rPh sb="1" eb="3">
      <t>テキセツ</t>
    </rPh>
    <rPh sb="4" eb="6">
      <t>ジンイン</t>
    </rPh>
    <rPh sb="6" eb="8">
      <t>ハイチ</t>
    </rPh>
    <rPh sb="9" eb="10">
      <t>オコナ</t>
    </rPh>
    <phoneticPr fontId="1"/>
  </si>
  <si>
    <t>　研修参加機会の拡充が図られている。</t>
    <rPh sb="1" eb="3">
      <t>ケンシュウ</t>
    </rPh>
    <rPh sb="3" eb="5">
      <t>サンカ</t>
    </rPh>
    <rPh sb="5" eb="7">
      <t>キカイ</t>
    </rPh>
    <rPh sb="8" eb="10">
      <t>カクジュウ</t>
    </rPh>
    <rPh sb="11" eb="12">
      <t>ハカ</t>
    </rPh>
    <phoneticPr fontId="1"/>
  </si>
  <si>
    <t>　ケアマネジメントに基づく適切なサービス提供が行われている。</t>
    <rPh sb="10" eb="11">
      <t>モト</t>
    </rPh>
    <rPh sb="13" eb="15">
      <t>テキセツ</t>
    </rPh>
    <rPh sb="20" eb="22">
      <t>テイキョウ</t>
    </rPh>
    <rPh sb="23" eb="24">
      <t>オコナ</t>
    </rPh>
    <phoneticPr fontId="1"/>
  </si>
  <si>
    <t>　支援内容については、施設の現状や利用者の特性に合わせ、必要な見直しが行われている。</t>
    <rPh sb="1" eb="3">
      <t>シエン</t>
    </rPh>
    <rPh sb="3" eb="5">
      <t>ナイヨウ</t>
    </rPh>
    <rPh sb="11" eb="13">
      <t>シセツ</t>
    </rPh>
    <rPh sb="14" eb="16">
      <t>ゲンジョウ</t>
    </rPh>
    <rPh sb="17" eb="20">
      <t>リヨウシャ</t>
    </rPh>
    <rPh sb="21" eb="23">
      <t>トクセイ</t>
    </rPh>
    <rPh sb="24" eb="25">
      <t>ア</t>
    </rPh>
    <rPh sb="28" eb="30">
      <t>ヒツヨウ</t>
    </rPh>
    <rPh sb="31" eb="33">
      <t>ミナオ</t>
    </rPh>
    <rPh sb="35" eb="36">
      <t>オコナ</t>
    </rPh>
    <phoneticPr fontId="1"/>
  </si>
  <si>
    <t>　引き続き、全職員が法令基準等を正しく理解し、適切な事業運営を行っていくため、事業所内での勉強会や外部研修への参加など、継続的な取り組みが求められる。</t>
    <phoneticPr fontId="1"/>
  </si>
  <si>
    <t>　緊急時の対応マニュアルについては、避難訓練の実施などを通じて検証を行い、適宜必要な見直しを行われたい。</t>
    <rPh sb="1" eb="4">
      <t>キンキュウジ</t>
    </rPh>
    <rPh sb="5" eb="7">
      <t>タイオウ</t>
    </rPh>
    <rPh sb="18" eb="20">
      <t>ヒナン</t>
    </rPh>
    <rPh sb="20" eb="22">
      <t>クンレン</t>
    </rPh>
    <rPh sb="23" eb="25">
      <t>ジッシ</t>
    </rPh>
    <rPh sb="28" eb="29">
      <t>ツウ</t>
    </rPh>
    <rPh sb="31" eb="33">
      <t>ケンショウ</t>
    </rPh>
    <rPh sb="34" eb="35">
      <t>オコナ</t>
    </rPh>
    <rPh sb="37" eb="39">
      <t>テキギ</t>
    </rPh>
    <rPh sb="39" eb="41">
      <t>ヒツヨウ</t>
    </rPh>
    <rPh sb="42" eb="44">
      <t>ミナオ</t>
    </rPh>
    <rPh sb="46" eb="47">
      <t>オコナ</t>
    </rPh>
    <phoneticPr fontId="1"/>
  </si>
  <si>
    <t>　加算を算定できる取り組みを行っている。</t>
    <rPh sb="1" eb="3">
      <t>カサン</t>
    </rPh>
    <rPh sb="4" eb="6">
      <t>サンテイ</t>
    </rPh>
    <rPh sb="9" eb="10">
      <t>ト</t>
    </rPh>
    <rPh sb="11" eb="12">
      <t>ク</t>
    </rPh>
    <rPh sb="14" eb="15">
      <t>オコナ</t>
    </rPh>
    <phoneticPr fontId="1"/>
  </si>
  <si>
    <t>　法人内にプロジェクトチームを設け、チェック体制の整備に取り組んでいるほか、第三者評価を通した改善にも取り組んでいる。</t>
    <rPh sb="1" eb="3">
      <t>ホウジン</t>
    </rPh>
    <rPh sb="3" eb="4">
      <t>ナイ</t>
    </rPh>
    <rPh sb="15" eb="16">
      <t>モウ</t>
    </rPh>
    <rPh sb="22" eb="24">
      <t>タイセイ</t>
    </rPh>
    <rPh sb="25" eb="27">
      <t>セイビ</t>
    </rPh>
    <rPh sb="28" eb="29">
      <t>ト</t>
    </rPh>
    <rPh sb="30" eb="31">
      <t>ク</t>
    </rPh>
    <rPh sb="38" eb="39">
      <t>ダイ</t>
    </rPh>
    <rPh sb="39" eb="41">
      <t>３シャ</t>
    </rPh>
    <rPh sb="41" eb="43">
      <t>ヒョウカ</t>
    </rPh>
    <rPh sb="44" eb="45">
      <t>トオ</t>
    </rPh>
    <rPh sb="47" eb="49">
      <t>カイゼン</t>
    </rPh>
    <rPh sb="51" eb="52">
      <t>ト</t>
    </rPh>
    <rPh sb="53" eb="54">
      <t>ク</t>
    </rPh>
    <phoneticPr fontId="1"/>
  </si>
  <si>
    <t>　事業所が適切に運営されるためには、事業所の管理者による適切なマネジメントはもとより、法人本部による指導・助言や、必要に応じた後方支援が適切に行われることが不可欠だと考えられることから、より一層事業所の現状把握に意を用いられたい。</t>
    <rPh sb="1" eb="3">
      <t>ジギョウ</t>
    </rPh>
    <rPh sb="3" eb="4">
      <t>ショ</t>
    </rPh>
    <rPh sb="5" eb="7">
      <t>テキセツ</t>
    </rPh>
    <rPh sb="8" eb="10">
      <t>ウンエイ</t>
    </rPh>
    <rPh sb="18" eb="21">
      <t>ジギョウショ</t>
    </rPh>
    <rPh sb="22" eb="25">
      <t>カンリシャ</t>
    </rPh>
    <rPh sb="28" eb="30">
      <t>テキセツ</t>
    </rPh>
    <rPh sb="43" eb="45">
      <t>ホウジン</t>
    </rPh>
    <rPh sb="45" eb="47">
      <t>ホンブ</t>
    </rPh>
    <rPh sb="50" eb="52">
      <t>シドウ</t>
    </rPh>
    <rPh sb="53" eb="55">
      <t>ジョゲン</t>
    </rPh>
    <rPh sb="57" eb="59">
      <t>ヒツヨウ</t>
    </rPh>
    <rPh sb="60" eb="61">
      <t>オウ</t>
    </rPh>
    <rPh sb="63" eb="65">
      <t>コウホウ</t>
    </rPh>
    <rPh sb="65" eb="67">
      <t>シエン</t>
    </rPh>
    <rPh sb="68" eb="70">
      <t>テキセツ</t>
    </rPh>
    <rPh sb="71" eb="72">
      <t>オコナ</t>
    </rPh>
    <rPh sb="78" eb="81">
      <t>フカケツ</t>
    </rPh>
    <rPh sb="83" eb="84">
      <t>カンガ</t>
    </rPh>
    <rPh sb="95" eb="97">
      <t>イッソウ</t>
    </rPh>
    <rPh sb="97" eb="100">
      <t>ジギョウショ</t>
    </rPh>
    <rPh sb="101" eb="103">
      <t>ゲンジョウ</t>
    </rPh>
    <rPh sb="103" eb="105">
      <t>ハアク</t>
    </rPh>
    <rPh sb="106" eb="107">
      <t>イ</t>
    </rPh>
    <rPh sb="108" eb="109">
      <t>モチ</t>
    </rPh>
    <phoneticPr fontId="1"/>
  </si>
  <si>
    <t>　各マニュアルの整備を行いました。また、法令遵守研修を実施し周知徹底を行いました。</t>
    <rPh sb="1" eb="2">
      <t>カク</t>
    </rPh>
    <rPh sb="8" eb="10">
      <t>セイビ</t>
    </rPh>
    <rPh sb="11" eb="12">
      <t>オコナ</t>
    </rPh>
    <rPh sb="20" eb="22">
      <t>ホウレイ</t>
    </rPh>
    <rPh sb="22" eb="24">
      <t>ジュンシュ</t>
    </rPh>
    <rPh sb="24" eb="26">
      <t>ケンシュウ</t>
    </rPh>
    <rPh sb="27" eb="29">
      <t>ジッシ</t>
    </rPh>
    <rPh sb="30" eb="32">
      <t>シュウチ</t>
    </rPh>
    <rPh sb="32" eb="34">
      <t>テッテイ</t>
    </rPh>
    <rPh sb="35" eb="36">
      <t>オコナ</t>
    </rPh>
    <phoneticPr fontId="1"/>
  </si>
  <si>
    <t>　平成２７年度の監査を契機として、職員の意識改革が図られ、様々な改善が行われていることを評価する。</t>
    <rPh sb="1" eb="3">
      <t>ヘイセイ</t>
    </rPh>
    <rPh sb="5" eb="6">
      <t>ネン</t>
    </rPh>
    <rPh sb="6" eb="7">
      <t>ド</t>
    </rPh>
    <rPh sb="8" eb="10">
      <t>カンサ</t>
    </rPh>
    <rPh sb="11" eb="13">
      <t>ケイキ</t>
    </rPh>
    <rPh sb="17" eb="19">
      <t>ショクイン</t>
    </rPh>
    <rPh sb="20" eb="22">
      <t>イシキ</t>
    </rPh>
    <rPh sb="22" eb="24">
      <t>カイカク</t>
    </rPh>
    <rPh sb="25" eb="26">
      <t>ハカ</t>
    </rPh>
    <rPh sb="29" eb="31">
      <t>サマザマ</t>
    </rPh>
    <rPh sb="32" eb="34">
      <t>カイゼン</t>
    </rPh>
    <rPh sb="35" eb="36">
      <t>オコナ</t>
    </rPh>
    <rPh sb="44" eb="46">
      <t>ヒョウカ</t>
    </rPh>
    <phoneticPr fontId="1"/>
  </si>
  <si>
    <t>　引き続き、ケアマネジメントによる評価と見直しを適切に実施し、提供したサービスの検証と評価を踏まえた利用者本位のサービス提供に努められたい。</t>
    <rPh sb="1" eb="2">
      <t>ヒ</t>
    </rPh>
    <rPh sb="3" eb="4">
      <t>ツヅ</t>
    </rPh>
    <rPh sb="17" eb="19">
      <t>ヒョウカ</t>
    </rPh>
    <rPh sb="20" eb="22">
      <t>ミナオ</t>
    </rPh>
    <rPh sb="24" eb="26">
      <t>テキセツ</t>
    </rPh>
    <rPh sb="27" eb="29">
      <t>ジッシ</t>
    </rPh>
    <rPh sb="31" eb="33">
      <t>テイキョウ</t>
    </rPh>
    <rPh sb="40" eb="42">
      <t>ケンショウ</t>
    </rPh>
    <rPh sb="43" eb="45">
      <t>ヒョウカ</t>
    </rPh>
    <rPh sb="46" eb="47">
      <t>フ</t>
    </rPh>
    <rPh sb="50" eb="53">
      <t>リヨウシャ</t>
    </rPh>
    <rPh sb="53" eb="55">
      <t>ホンイ</t>
    </rPh>
    <rPh sb="60" eb="62">
      <t>テイキョウ</t>
    </rPh>
    <rPh sb="63" eb="64">
      <t>ツト</t>
    </rPh>
    <phoneticPr fontId="1"/>
  </si>
  <si>
    <t>　抜本的な改修を行うまでの間、定期点検等を通じ、適切な管理に努められたい。</t>
    <rPh sb="1" eb="4">
      <t>バッポンテキ</t>
    </rPh>
    <rPh sb="5" eb="7">
      <t>カイシュウ</t>
    </rPh>
    <rPh sb="8" eb="9">
      <t>オコナ</t>
    </rPh>
    <rPh sb="13" eb="14">
      <t>カン</t>
    </rPh>
    <rPh sb="15" eb="17">
      <t>テイキ</t>
    </rPh>
    <rPh sb="17" eb="19">
      <t>テンケン</t>
    </rPh>
    <rPh sb="19" eb="20">
      <t>トウ</t>
    </rPh>
    <rPh sb="21" eb="22">
      <t>ツウ</t>
    </rPh>
    <rPh sb="24" eb="26">
      <t>テキセツ</t>
    </rPh>
    <rPh sb="27" eb="29">
      <t>カンリ</t>
    </rPh>
    <rPh sb="30" eb="31">
      <t>ツト</t>
    </rPh>
    <phoneticPr fontId="1"/>
  </si>
  <si>
    <t>　利用者の状態に合わせた作業の見直しといった具体的な改善が行われていることを評価する。今後も効果的な支援につながるよう、適宜見直しを行われたい。</t>
    <rPh sb="1" eb="4">
      <t>リヨウシャ</t>
    </rPh>
    <rPh sb="5" eb="7">
      <t>ジョウタイ</t>
    </rPh>
    <rPh sb="8" eb="9">
      <t>ア</t>
    </rPh>
    <rPh sb="12" eb="14">
      <t>サギョウ</t>
    </rPh>
    <rPh sb="15" eb="17">
      <t>ミナオ</t>
    </rPh>
    <rPh sb="22" eb="25">
      <t>グタイテキ</t>
    </rPh>
    <rPh sb="26" eb="28">
      <t>カイゼン</t>
    </rPh>
    <rPh sb="29" eb="30">
      <t>オコナ</t>
    </rPh>
    <rPh sb="38" eb="40">
      <t>ヒョウカ</t>
    </rPh>
    <rPh sb="43" eb="45">
      <t>コンゴ</t>
    </rPh>
    <rPh sb="46" eb="49">
      <t>コウカテキ</t>
    </rPh>
    <rPh sb="50" eb="52">
      <t>シエン</t>
    </rPh>
    <rPh sb="60" eb="62">
      <t>テキギ</t>
    </rPh>
    <rPh sb="62" eb="64">
      <t>ミナオ</t>
    </rPh>
    <rPh sb="66" eb="67">
      <t>オコナ</t>
    </rPh>
    <phoneticPr fontId="1"/>
  </si>
  <si>
    <t>意見なし</t>
    <rPh sb="0" eb="2">
      <t>イケン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</si>
</sst>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明朝"/>
      <family val="1"/>
      <charset val="128"/>
    </font>
    <font>
      <sz val="11"/>
      <color theme="1"/>
      <name val="ＭＳ Ｐゴシック"/>
      <family val="3"/>
      <charset val="128"/>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2"/>
      <color theme="1"/>
      <name val="ＭＳ Ｐゴシック"/>
      <family val="2"/>
      <charset val="128"/>
    </font>
    <font>
      <sz val="12"/>
      <color theme="1"/>
      <name val="ＭＳ Ｐゴシック"/>
      <family val="3"/>
      <charset val="128"/>
    </font>
    <font>
      <sz val="10.5"/>
      <color theme="1"/>
      <name val="ＭＳ Ｐゴシック"/>
      <family val="2"/>
      <charset val="128"/>
      <scheme val="minor"/>
    </font>
    <font>
      <sz val="10.5"/>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5"/>
      <color theme="1"/>
      <name val="ＭＳ Ｐゴシック"/>
      <family val="3"/>
      <charset val="128"/>
      <scheme val="minor"/>
    </font>
    <font>
      <sz val="11"/>
      <color rgb="FFFF0000"/>
      <name val="ＭＳ Ｐゴシック"/>
      <family val="3"/>
      <charset val="128"/>
      <scheme val="minor"/>
    </font>
  </fonts>
  <fills count="10">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3999450666829432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79998168889431442"/>
        <bgColor indexed="64"/>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medium">
        <color indexed="64"/>
      </right>
      <top/>
      <bottom style="thin">
        <color auto="1"/>
      </bottom>
      <diagonal style="thin">
        <color auto="1"/>
      </diagonal>
    </border>
    <border>
      <left style="thin">
        <color auto="1"/>
      </left>
      <right/>
      <top/>
      <bottom style="medium">
        <color indexed="64"/>
      </bottom>
      <diagonal/>
    </border>
    <border>
      <left style="thin">
        <color auto="1"/>
      </left>
      <right style="thin">
        <color auto="1"/>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auto="1"/>
      </left>
      <right style="thin">
        <color auto="1"/>
      </right>
      <top style="medium">
        <color indexed="64"/>
      </top>
      <bottom style="medium">
        <color indexed="64"/>
      </bottom>
      <diagonal/>
    </border>
    <border>
      <left style="medium">
        <color indexed="64"/>
      </left>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right/>
      <top/>
      <bottom style="hair">
        <color indexed="64"/>
      </bottom>
      <diagonal/>
    </border>
    <border>
      <left style="thin">
        <color auto="1"/>
      </left>
      <right style="thin">
        <color auto="1"/>
      </right>
      <top style="thin">
        <color auto="1"/>
      </top>
      <bottom style="hair">
        <color indexed="64"/>
      </bottom>
      <diagonal/>
    </border>
    <border>
      <left style="thin">
        <color auto="1"/>
      </left>
      <right/>
      <top style="thin">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style="medium">
        <color indexed="64"/>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thin">
        <color auto="1"/>
      </left>
      <right style="thin">
        <color auto="1"/>
      </right>
      <top style="hair">
        <color indexed="64"/>
      </top>
      <bottom style="thin">
        <color auto="1"/>
      </bottom>
      <diagonal/>
    </border>
    <border>
      <left/>
      <right/>
      <top style="hair">
        <color auto="1"/>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style="thin">
        <color auto="1"/>
      </left>
      <right/>
      <top style="double">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n">
        <color auto="1"/>
      </right>
      <top style="thin">
        <color auto="1"/>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auto="1"/>
      </left>
      <right style="thin">
        <color auto="1"/>
      </right>
      <top/>
      <bottom style="hair">
        <color indexed="64"/>
      </bottom>
      <diagonal/>
    </border>
    <border>
      <left style="medium">
        <color auto="1"/>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thin">
        <color auto="1"/>
      </bottom>
      <diagonal/>
    </border>
    <border>
      <left/>
      <right/>
      <top style="medium">
        <color indexed="64"/>
      </top>
      <bottom style="double">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hair">
        <color indexed="64"/>
      </top>
      <bottom/>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style="thin">
        <color indexed="64"/>
      </left>
      <right/>
      <top style="hair">
        <color auto="1"/>
      </top>
      <bottom/>
      <diagonal/>
    </border>
    <border>
      <left style="thin">
        <color indexed="64"/>
      </left>
      <right/>
      <top style="hair">
        <color indexed="64"/>
      </top>
      <bottom style="hair">
        <color indexed="64"/>
      </bottom>
      <diagonal/>
    </border>
    <border>
      <left style="medium">
        <color indexed="64"/>
      </left>
      <right style="thin">
        <color indexed="64"/>
      </right>
      <top style="thin">
        <color auto="1"/>
      </top>
      <bottom style="hair">
        <color indexed="64"/>
      </bottom>
      <diagonal/>
    </border>
    <border>
      <left style="medium">
        <color indexed="64"/>
      </left>
      <right style="thin">
        <color auto="1"/>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style="thin">
        <color indexed="64"/>
      </right>
      <top style="hair">
        <color indexed="64"/>
      </top>
      <bottom style="thin">
        <color auto="1"/>
      </bottom>
      <diagonal/>
    </border>
    <border>
      <left style="thin">
        <color indexed="64"/>
      </left>
      <right style="medium">
        <color indexed="64"/>
      </right>
      <top style="thin">
        <color auto="1"/>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auto="1"/>
      </bottom>
      <diagonal/>
    </border>
    <border diagonalDown="1">
      <left/>
      <right/>
      <top style="medium">
        <color indexed="64"/>
      </top>
      <bottom style="thin">
        <color indexed="64"/>
      </bottom>
      <diagonal style="thin">
        <color indexed="64"/>
      </diagonal>
    </border>
    <border>
      <left/>
      <right style="thin">
        <color auto="1"/>
      </right>
      <top style="thin">
        <color auto="1"/>
      </top>
      <bottom style="hair">
        <color indexed="64"/>
      </bottom>
      <diagonal/>
    </border>
    <border diagonalDown="1">
      <left style="thin">
        <color indexed="64"/>
      </left>
      <right/>
      <top/>
      <bottom style="thin">
        <color indexed="64"/>
      </bottom>
      <diagonal style="thin">
        <color indexed="64"/>
      </diagonal>
    </border>
    <border>
      <left style="thin">
        <color auto="1"/>
      </left>
      <right/>
      <top style="hair">
        <color auto="1"/>
      </top>
      <bottom style="thin">
        <color auto="1"/>
      </bottom>
      <diagonal/>
    </border>
    <border>
      <left style="medium">
        <color indexed="64"/>
      </left>
      <right style="thin">
        <color indexed="64"/>
      </right>
      <top style="medium">
        <color indexed="64"/>
      </top>
      <bottom style="thin">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Down="1">
      <left style="medium">
        <color indexed="64"/>
      </left>
      <right/>
      <top style="medium">
        <color indexed="64"/>
      </top>
      <bottom style="thin">
        <color indexed="64"/>
      </bottom>
      <diagonal style="thin">
        <color indexed="64"/>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diagonalDown="1">
      <left/>
      <right/>
      <top/>
      <bottom style="thin">
        <color indexed="64"/>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style="thin">
        <color indexed="64"/>
      </right>
      <top style="thin">
        <color auto="1"/>
      </top>
      <bottom/>
      <diagonal/>
    </border>
  </borders>
  <cellStyleXfs count="1">
    <xf numFmtId="0" fontId="0" fillId="0" borderId="0">
      <alignment vertical="center"/>
    </xf>
  </cellStyleXfs>
  <cellXfs count="666">
    <xf numFmtId="0" fontId="0" fillId="0" borderId="0" xfId="0">
      <alignment vertical="center"/>
    </xf>
    <xf numFmtId="0" fontId="3" fillId="0" borderId="0" xfId="0" applyFont="1">
      <alignment vertical="center"/>
    </xf>
    <xf numFmtId="0" fontId="3" fillId="0" borderId="0" xfId="0" applyFont="1" applyBorder="1">
      <alignment vertical="center"/>
    </xf>
    <xf numFmtId="0" fontId="2" fillId="0" borderId="0" xfId="0" applyFont="1">
      <alignment vertical="center"/>
    </xf>
    <xf numFmtId="0" fontId="7" fillId="0" borderId="0" xfId="0" applyFont="1">
      <alignment vertical="center"/>
    </xf>
    <xf numFmtId="0" fontId="9" fillId="0" borderId="0" xfId="0" applyFont="1" applyBorder="1">
      <alignment vertical="center"/>
    </xf>
    <xf numFmtId="0" fontId="9" fillId="0" borderId="0" xfId="0" applyFont="1">
      <alignment vertical="center"/>
    </xf>
    <xf numFmtId="0" fontId="10" fillId="0" borderId="0" xfId="0" applyFont="1" applyBorder="1">
      <alignment vertical="center"/>
    </xf>
    <xf numFmtId="0" fontId="11" fillId="0" borderId="10" xfId="0" applyFont="1" applyBorder="1">
      <alignment vertical="center"/>
    </xf>
    <xf numFmtId="0" fontId="11" fillId="0" borderId="15" xfId="0" applyFont="1" applyBorder="1">
      <alignment vertical="center"/>
    </xf>
    <xf numFmtId="0" fontId="11" fillId="0" borderId="1" xfId="0" applyFont="1" applyBorder="1" applyAlignment="1">
      <alignment horizontal="center" vertical="center"/>
    </xf>
    <xf numFmtId="0" fontId="11" fillId="0" borderId="1" xfId="0" applyFont="1" applyBorder="1">
      <alignment vertical="center"/>
    </xf>
    <xf numFmtId="0" fontId="3" fillId="3" borderId="11" xfId="0" quotePrefix="1" applyNumberFormat="1" applyFont="1" applyFill="1" applyBorder="1" applyAlignment="1">
      <alignment horizontal="center" vertical="center"/>
    </xf>
    <xf numFmtId="0" fontId="0" fillId="0" borderId="0" xfId="0" applyFont="1">
      <alignment vertical="center"/>
    </xf>
    <xf numFmtId="0" fontId="2" fillId="3" borderId="11" xfId="0" quotePrefix="1" applyNumberFormat="1" applyFont="1" applyFill="1" applyBorder="1" applyAlignment="1">
      <alignment horizontal="center" vertical="center"/>
    </xf>
    <xf numFmtId="0" fontId="11"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3" fillId="0" borderId="0" xfId="0" applyFont="1" applyAlignment="1">
      <alignment vertical="center" wrapText="1"/>
    </xf>
    <xf numFmtId="0" fontId="3" fillId="0" borderId="13" xfId="0" applyFont="1" applyBorder="1" applyAlignment="1">
      <alignment horizontal="center" vertical="center"/>
    </xf>
    <xf numFmtId="0" fontId="12" fillId="0" borderId="0" xfId="0" applyFont="1">
      <alignment vertical="center"/>
    </xf>
    <xf numFmtId="0" fontId="10" fillId="0" borderId="0" xfId="0" applyFont="1">
      <alignment vertical="center"/>
    </xf>
    <xf numFmtId="0" fontId="0" fillId="9" borderId="0" xfId="0" applyFont="1" applyFill="1" applyBorder="1">
      <alignment vertical="center"/>
    </xf>
    <xf numFmtId="0" fontId="0" fillId="9" borderId="0" xfId="0" applyFont="1" applyFill="1" applyBorder="1" applyAlignment="1">
      <alignment horizontal="right" vertical="center"/>
    </xf>
    <xf numFmtId="0" fontId="0" fillId="0" borderId="0" xfId="0" applyFont="1" applyBorder="1" applyAlignment="1">
      <alignment horizontal="right" vertical="center"/>
    </xf>
    <xf numFmtId="0" fontId="3" fillId="0" borderId="13" xfId="0" applyFont="1" applyBorder="1">
      <alignment vertical="center"/>
    </xf>
    <xf numFmtId="0" fontId="3" fillId="0" borderId="7" xfId="0" applyFont="1" applyBorder="1">
      <alignment vertical="center"/>
    </xf>
    <xf numFmtId="0" fontId="3" fillId="0" borderId="8" xfId="0" applyFont="1" applyBorder="1">
      <alignment vertical="center"/>
    </xf>
    <xf numFmtId="0" fontId="11" fillId="0" borderId="13" xfId="0" applyFont="1" applyBorder="1" applyAlignment="1">
      <alignment horizontal="center" vertical="center"/>
    </xf>
    <xf numFmtId="0" fontId="11" fillId="0" borderId="13" xfId="0" applyFont="1" applyBorder="1">
      <alignment vertical="center"/>
    </xf>
    <xf numFmtId="0" fontId="11" fillId="0" borderId="7" xfId="0" applyFont="1" applyBorder="1">
      <alignment vertical="center"/>
    </xf>
    <xf numFmtId="0" fontId="11" fillId="0" borderId="8" xfId="0" applyFont="1" applyBorder="1">
      <alignment vertical="center"/>
    </xf>
    <xf numFmtId="0" fontId="3" fillId="3" borderId="12" xfId="0" quotePrefix="1" applyNumberFormat="1" applyFont="1" applyFill="1" applyBorder="1" applyAlignment="1">
      <alignment horizontal="center" vertical="center"/>
    </xf>
    <xf numFmtId="0" fontId="0" fillId="9" borderId="39" xfId="0" applyFont="1" applyFill="1" applyBorder="1">
      <alignment vertical="center"/>
    </xf>
    <xf numFmtId="0" fontId="0" fillId="9" borderId="39" xfId="0" applyFont="1" applyFill="1" applyBorder="1" applyAlignment="1">
      <alignment horizontal="right" vertical="center"/>
    </xf>
    <xf numFmtId="0" fontId="0" fillId="9" borderId="43" xfId="0" applyFont="1" applyFill="1" applyBorder="1">
      <alignment vertical="center"/>
    </xf>
    <xf numFmtId="0" fontId="0" fillId="9" borderId="43" xfId="0" applyFont="1" applyFill="1" applyBorder="1" applyAlignment="1">
      <alignment horizontal="right" vertical="center"/>
    </xf>
    <xf numFmtId="0" fontId="3" fillId="9" borderId="40" xfId="0" applyFont="1" applyFill="1" applyBorder="1" applyAlignment="1">
      <alignment horizontal="center" vertical="center"/>
    </xf>
    <xf numFmtId="0" fontId="11" fillId="9" borderId="39" xfId="0" applyFont="1" applyFill="1" applyBorder="1" applyAlignment="1">
      <alignment horizontal="right" vertical="center"/>
    </xf>
    <xf numFmtId="0" fontId="2" fillId="9" borderId="40" xfId="0" applyFont="1" applyFill="1" applyBorder="1" applyAlignment="1">
      <alignment horizontal="center" vertical="center"/>
    </xf>
    <xf numFmtId="0" fontId="2" fillId="9" borderId="45" xfId="0" applyFont="1" applyFill="1" applyBorder="1" applyAlignment="1">
      <alignment horizontal="center" vertical="center"/>
    </xf>
    <xf numFmtId="0" fontId="11" fillId="9" borderId="43" xfId="0" applyFont="1" applyFill="1" applyBorder="1" applyAlignment="1">
      <alignment horizontal="right" vertical="center"/>
    </xf>
    <xf numFmtId="0" fontId="11" fillId="0" borderId="0" xfId="0" applyFont="1" applyBorder="1">
      <alignment vertical="center"/>
    </xf>
    <xf numFmtId="0" fontId="3" fillId="9" borderId="39" xfId="0" applyFont="1" applyFill="1" applyBorder="1">
      <alignment vertical="center"/>
    </xf>
    <xf numFmtId="0" fontId="3" fillId="9" borderId="43" xfId="0" applyFont="1" applyFill="1" applyBorder="1">
      <alignment vertical="center"/>
    </xf>
    <xf numFmtId="0" fontId="3" fillId="9" borderId="50" xfId="0" applyFont="1" applyFill="1" applyBorder="1">
      <alignment vertical="center"/>
    </xf>
    <xf numFmtId="0" fontId="2" fillId="9" borderId="49" xfId="0" applyFont="1" applyFill="1" applyBorder="1" applyAlignment="1">
      <alignment horizontal="center" vertical="center"/>
    </xf>
    <xf numFmtId="0" fontId="3" fillId="0" borderId="39" xfId="0" applyFont="1" applyBorder="1">
      <alignment vertical="center"/>
    </xf>
    <xf numFmtId="0" fontId="2" fillId="0" borderId="40" xfId="0" applyFont="1" applyBorder="1" applyAlignment="1">
      <alignment horizontal="center" vertical="center"/>
    </xf>
    <xf numFmtId="0" fontId="11" fillId="0" borderId="39" xfId="0" applyFont="1" applyBorder="1" applyAlignment="1">
      <alignment horizontal="right" vertical="center"/>
    </xf>
    <xf numFmtId="0" fontId="3" fillId="0" borderId="43" xfId="0" applyFont="1" applyBorder="1">
      <alignment vertical="center"/>
    </xf>
    <xf numFmtId="0" fontId="2" fillId="0" borderId="45" xfId="0" applyFont="1" applyBorder="1" applyAlignment="1">
      <alignment horizontal="center" vertical="center"/>
    </xf>
    <xf numFmtId="0" fontId="11" fillId="0" borderId="43" xfId="0" applyFont="1" applyBorder="1" applyAlignment="1">
      <alignment horizontal="right" vertical="center"/>
    </xf>
    <xf numFmtId="0" fontId="2" fillId="0" borderId="49" xfId="0" applyFont="1" applyBorder="1" applyAlignment="1">
      <alignment horizontal="center" vertical="center"/>
    </xf>
    <xf numFmtId="0" fontId="11" fillId="0" borderId="50" xfId="0" applyFont="1" applyBorder="1" applyAlignment="1">
      <alignment horizontal="right" vertical="center"/>
    </xf>
    <xf numFmtId="0" fontId="3" fillId="8" borderId="13" xfId="0" applyFont="1" applyFill="1" applyBorder="1" applyAlignment="1">
      <alignment horizontal="center" vertical="center" wrapText="1"/>
    </xf>
    <xf numFmtId="0" fontId="3" fillId="0" borderId="25" xfId="0" applyFont="1" applyBorder="1">
      <alignment vertical="center"/>
    </xf>
    <xf numFmtId="0" fontId="2" fillId="0" borderId="39" xfId="0" applyFont="1" applyBorder="1">
      <alignment vertical="center"/>
    </xf>
    <xf numFmtId="0" fontId="0" fillId="0" borderId="39" xfId="0" applyFont="1" applyBorder="1" applyAlignment="1">
      <alignment horizontal="right" vertical="center"/>
    </xf>
    <xf numFmtId="0" fontId="2" fillId="0" borderId="43" xfId="0" applyFont="1" applyBorder="1">
      <alignment vertical="center"/>
    </xf>
    <xf numFmtId="0" fontId="0" fillId="0" borderId="43" xfId="0" applyFont="1" applyBorder="1">
      <alignment vertical="center"/>
    </xf>
    <xf numFmtId="0" fontId="0" fillId="0" borderId="43" xfId="0" applyFont="1" applyBorder="1" applyAlignment="1">
      <alignment horizontal="righ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0" xfId="0" applyFont="1" applyAlignment="1">
      <alignment vertical="center"/>
    </xf>
    <xf numFmtId="0" fontId="11" fillId="3" borderId="16" xfId="0" applyFont="1" applyFill="1" applyBorder="1" applyAlignment="1">
      <alignment vertical="center"/>
    </xf>
    <xf numFmtId="0" fontId="11" fillId="3" borderId="0" xfId="0" applyFont="1" applyFill="1" applyBorder="1" applyAlignment="1">
      <alignment vertical="center"/>
    </xf>
    <xf numFmtId="0" fontId="3" fillId="8" borderId="13" xfId="0" applyFont="1" applyFill="1" applyBorder="1" applyAlignment="1">
      <alignment horizontal="center" vertical="center"/>
    </xf>
    <xf numFmtId="0" fontId="2" fillId="3" borderId="12" xfId="0" quotePrefix="1" applyNumberFormat="1" applyFont="1" applyFill="1" applyBorder="1" applyAlignment="1">
      <alignment horizontal="center" vertical="center"/>
    </xf>
    <xf numFmtId="0" fontId="3" fillId="0" borderId="28" xfId="0" applyFont="1" applyBorder="1">
      <alignment vertical="center"/>
    </xf>
    <xf numFmtId="0" fontId="3" fillId="8" borderId="35" xfId="0" applyFont="1" applyFill="1" applyBorder="1" applyAlignment="1">
      <alignment horizontal="center" vertical="center"/>
    </xf>
    <xf numFmtId="0" fontId="11" fillId="0" borderId="28" xfId="0" applyFont="1" applyBorder="1">
      <alignment vertical="center"/>
    </xf>
    <xf numFmtId="0" fontId="3" fillId="0" borderId="35" xfId="0" applyFont="1" applyBorder="1" applyAlignment="1">
      <alignment horizontal="center" vertical="center"/>
    </xf>
    <xf numFmtId="0" fontId="3" fillId="0" borderId="35" xfId="0" applyFont="1" applyBorder="1">
      <alignment vertical="center"/>
    </xf>
    <xf numFmtId="0" fontId="3" fillId="0" borderId="56" xfId="0" applyFont="1" applyBorder="1">
      <alignment vertical="center"/>
    </xf>
    <xf numFmtId="0" fontId="3" fillId="8" borderId="32" xfId="0" applyFont="1" applyFill="1" applyBorder="1" applyAlignment="1">
      <alignment horizontal="center" vertical="center"/>
    </xf>
    <xf numFmtId="0" fontId="11" fillId="0" borderId="25" xfId="0" applyFont="1" applyBorder="1">
      <alignment vertical="center"/>
    </xf>
    <xf numFmtId="0" fontId="3" fillId="9" borderId="39" xfId="0" applyFont="1" applyFill="1" applyBorder="1" applyAlignment="1">
      <alignment horizontal="right" vertical="center"/>
    </xf>
    <xf numFmtId="0" fontId="3" fillId="9" borderId="50" xfId="0" applyFont="1" applyFill="1" applyBorder="1" applyAlignment="1">
      <alignment horizontal="right" vertical="center"/>
    </xf>
    <xf numFmtId="0" fontId="3" fillId="9" borderId="40" xfId="0" applyFont="1" applyFill="1" applyBorder="1">
      <alignment vertical="center"/>
    </xf>
    <xf numFmtId="0" fontId="3" fillId="9" borderId="41" xfId="0" applyFont="1" applyFill="1" applyBorder="1">
      <alignment vertical="center"/>
    </xf>
    <xf numFmtId="0" fontId="3" fillId="9" borderId="37" xfId="0" applyFont="1" applyFill="1" applyBorder="1">
      <alignment vertical="center"/>
    </xf>
    <xf numFmtId="0" fontId="3" fillId="9" borderId="43" xfId="0" applyFont="1" applyFill="1" applyBorder="1" applyAlignment="1">
      <alignment vertical="center"/>
    </xf>
    <xf numFmtId="0" fontId="3" fillId="9" borderId="43" xfId="0" applyFont="1" applyFill="1" applyBorder="1" applyAlignment="1">
      <alignment horizontal="right" vertical="center"/>
    </xf>
    <xf numFmtId="0" fontId="3" fillId="9" borderId="47" xfId="0" applyFont="1" applyFill="1" applyBorder="1">
      <alignment vertical="center"/>
    </xf>
    <xf numFmtId="0" fontId="11" fillId="3" borderId="0" xfId="0" applyFont="1" applyFill="1" applyBorder="1" applyAlignment="1">
      <alignment vertical="center" wrapText="1"/>
    </xf>
    <xf numFmtId="0" fontId="11" fillId="3" borderId="18" xfId="0" applyFont="1" applyFill="1" applyBorder="1" applyAlignment="1">
      <alignment vertical="center" wrapText="1"/>
    </xf>
    <xf numFmtId="0" fontId="3" fillId="3" borderId="13" xfId="0" quotePrefix="1" applyFont="1" applyFill="1" applyBorder="1" applyAlignment="1">
      <alignment horizontal="center" vertical="center"/>
    </xf>
    <xf numFmtId="0" fontId="11" fillId="0" borderId="0" xfId="0" applyFont="1" applyBorder="1" applyAlignment="1">
      <alignment vertical="center" wrapText="1"/>
    </xf>
    <xf numFmtId="0" fontId="5" fillId="3" borderId="16" xfId="0" applyFont="1" applyFill="1" applyBorder="1" applyAlignment="1">
      <alignment vertical="center"/>
    </xf>
    <xf numFmtId="0" fontId="5" fillId="3" borderId="0" xfId="0" applyFont="1" applyFill="1" applyBorder="1" applyAlignment="1">
      <alignment vertical="center"/>
    </xf>
    <xf numFmtId="0" fontId="7" fillId="5" borderId="0" xfId="0" applyFont="1" applyFill="1" applyBorder="1" applyAlignment="1">
      <alignment vertical="center"/>
    </xf>
    <xf numFmtId="0" fontId="11" fillId="3" borderId="16" xfId="0" applyFont="1" applyFill="1" applyBorder="1" applyAlignment="1">
      <alignment vertical="center" wrapText="1"/>
    </xf>
    <xf numFmtId="0" fontId="11" fillId="0" borderId="0" xfId="0" applyFont="1" applyAlignment="1">
      <alignment horizontal="center" vertical="center"/>
    </xf>
    <xf numFmtId="0" fontId="11" fillId="0" borderId="0" xfId="0" applyFont="1" applyBorder="1" applyAlignment="1">
      <alignment horizontal="center" vertical="center"/>
    </xf>
    <xf numFmtId="0" fontId="3" fillId="0" borderId="52" xfId="0" applyFont="1" applyFill="1" applyBorder="1">
      <alignment vertical="center"/>
    </xf>
    <xf numFmtId="0" fontId="3" fillId="0" borderId="54" xfId="0" applyFont="1" applyFill="1" applyBorder="1" applyAlignment="1">
      <alignment horizontal="center" vertical="center"/>
    </xf>
    <xf numFmtId="0" fontId="3" fillId="0" borderId="54" xfId="0" applyFont="1" applyFill="1" applyBorder="1">
      <alignment vertical="center"/>
    </xf>
    <xf numFmtId="0" fontId="3" fillId="0" borderId="55" xfId="0" applyFont="1" applyFill="1" applyBorder="1">
      <alignment vertical="center"/>
    </xf>
    <xf numFmtId="0" fontId="11" fillId="0" borderId="52" xfId="0" applyFont="1" applyFill="1" applyBorder="1">
      <alignment vertical="center"/>
    </xf>
    <xf numFmtId="0" fontId="11" fillId="0" borderId="54" xfId="0" applyFont="1" applyFill="1" applyBorder="1" applyAlignment="1">
      <alignment horizontal="center" vertical="center"/>
    </xf>
    <xf numFmtId="0" fontId="11" fillId="0" borderId="54" xfId="0" applyFont="1" applyFill="1" applyBorder="1">
      <alignment vertical="center"/>
    </xf>
    <xf numFmtId="0" fontId="11" fillId="0" borderId="55" xfId="0" applyFont="1" applyFill="1" applyBorder="1">
      <alignment vertical="center"/>
    </xf>
    <xf numFmtId="0" fontId="8" fillId="0" borderId="0" xfId="0" applyFont="1" applyBorder="1" applyAlignment="1"/>
    <xf numFmtId="0" fontId="0" fillId="0" borderId="1" xfId="0" applyFont="1" applyBorder="1" applyAlignment="1">
      <alignment horizontal="center" vertical="center"/>
    </xf>
    <xf numFmtId="0" fontId="11" fillId="4" borderId="60" xfId="0" applyFont="1" applyFill="1" applyBorder="1">
      <alignment vertical="center"/>
    </xf>
    <xf numFmtId="0" fontId="0" fillId="0" borderId="0" xfId="0" applyFont="1" applyAlignment="1"/>
    <xf numFmtId="0" fontId="0" fillId="0" borderId="62" xfId="0" applyFont="1" applyBorder="1" applyAlignment="1">
      <alignment horizontal="center" vertical="center"/>
    </xf>
    <xf numFmtId="0" fontId="3" fillId="5"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15" xfId="0" applyFont="1" applyFill="1" applyBorder="1" applyAlignment="1">
      <alignment horizontal="center" vertical="center"/>
    </xf>
    <xf numFmtId="0" fontId="3" fillId="5" borderId="24" xfId="0" applyFont="1" applyFill="1" applyBorder="1" applyAlignment="1">
      <alignment horizontal="center" vertical="center"/>
    </xf>
    <xf numFmtId="0" fontId="3" fillId="3" borderId="20" xfId="0" applyFont="1" applyFill="1" applyBorder="1" applyAlignment="1">
      <alignment horizontal="center" vertical="center"/>
    </xf>
    <xf numFmtId="0" fontId="3" fillId="9" borderId="42" xfId="0" applyFont="1" applyFill="1" applyBorder="1" applyAlignment="1">
      <alignment horizontal="center" vertical="center"/>
    </xf>
    <xf numFmtId="0" fontId="3" fillId="9" borderId="46" xfId="0" applyFont="1" applyFill="1" applyBorder="1" applyAlignment="1">
      <alignment horizontal="center" vertical="center"/>
    </xf>
    <xf numFmtId="0" fontId="3" fillId="9" borderId="40"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5" borderId="27" xfId="0" applyFont="1" applyFill="1" applyBorder="1" applyAlignment="1">
      <alignment horizontal="center" vertical="center"/>
    </xf>
    <xf numFmtId="0" fontId="3" fillId="9" borderId="36" xfId="0" applyFont="1" applyFill="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3" fillId="0" borderId="40" xfId="0" applyFont="1" applyBorder="1" applyAlignment="1">
      <alignment horizontal="center" vertical="center"/>
    </xf>
    <xf numFmtId="0" fontId="3" fillId="5" borderId="20" xfId="0" applyFont="1" applyFill="1" applyBorder="1" applyAlignment="1">
      <alignment horizontal="center" vertical="center" wrapText="1"/>
    </xf>
    <xf numFmtId="0" fontId="3" fillId="3" borderId="21" xfId="0" applyFont="1" applyFill="1" applyBorder="1" applyAlignment="1">
      <alignment horizontal="center" vertical="center"/>
    </xf>
    <xf numFmtId="0" fontId="0" fillId="0" borderId="39" xfId="0" applyFont="1" applyBorder="1">
      <alignment vertical="center"/>
    </xf>
    <xf numFmtId="0" fontId="2" fillId="3" borderId="65" xfId="0" quotePrefix="1" applyNumberFormat="1" applyFont="1" applyFill="1" applyBorder="1" applyAlignment="1">
      <alignment horizontal="center" vertical="center"/>
    </xf>
    <xf numFmtId="0" fontId="11" fillId="0" borderId="39" xfId="0" applyFont="1" applyBorder="1">
      <alignment vertical="center"/>
    </xf>
    <xf numFmtId="0" fontId="3" fillId="3" borderId="57"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3" borderId="57" xfId="0" applyFont="1" applyFill="1" applyBorder="1" applyAlignment="1">
      <alignment horizontal="center" vertical="center"/>
    </xf>
    <xf numFmtId="0" fontId="3" fillId="0" borderId="11" xfId="0" applyFont="1" applyBorder="1" applyAlignment="1">
      <alignment horizontal="center" vertical="center"/>
    </xf>
    <xf numFmtId="0" fontId="3" fillId="9" borderId="11" xfId="0" applyFont="1" applyFill="1" applyBorder="1" applyAlignment="1">
      <alignment horizontal="center" vertical="center"/>
    </xf>
    <xf numFmtId="0" fontId="12" fillId="0" borderId="0" xfId="0" applyFont="1" applyFill="1">
      <alignment vertical="center"/>
    </xf>
    <xf numFmtId="0" fontId="3" fillId="0" borderId="16" xfId="0" applyFont="1" applyFill="1" applyBorder="1" applyAlignment="1">
      <alignment horizontal="center" vertical="center" wrapText="1"/>
    </xf>
    <xf numFmtId="0" fontId="11" fillId="0" borderId="0" xfId="0" applyFont="1" applyFill="1" applyBorder="1">
      <alignment vertical="center"/>
    </xf>
    <xf numFmtId="0" fontId="11" fillId="0" borderId="12" xfId="0" applyFont="1" applyFill="1" applyBorder="1">
      <alignment vertical="center"/>
    </xf>
    <xf numFmtId="0" fontId="11" fillId="0" borderId="5" xfId="0" applyFont="1" applyFill="1" applyBorder="1" applyAlignment="1">
      <alignment vertical="center"/>
    </xf>
    <xf numFmtId="0" fontId="11"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7" fillId="0" borderId="0" xfId="0" applyFont="1" applyFill="1">
      <alignment vertical="center"/>
    </xf>
    <xf numFmtId="0" fontId="11" fillId="0" borderId="40" xfId="0" applyFont="1" applyBorder="1" applyAlignment="1">
      <alignment horizontal="center" vertical="center"/>
    </xf>
    <xf numFmtId="0" fontId="11" fillId="0" borderId="40" xfId="0" applyFont="1" applyBorder="1">
      <alignment vertical="center"/>
    </xf>
    <xf numFmtId="0" fontId="11" fillId="0" borderId="41" xfId="0" applyFont="1" applyBorder="1">
      <alignment vertical="center"/>
    </xf>
    <xf numFmtId="0" fontId="11" fillId="0" borderId="37" xfId="0" applyFont="1" applyBorder="1">
      <alignment vertical="center"/>
    </xf>
    <xf numFmtId="0" fontId="0" fillId="0" borderId="43" xfId="0" applyFont="1" applyFill="1" applyBorder="1" applyAlignment="1">
      <alignment vertical="center"/>
    </xf>
    <xf numFmtId="0" fontId="0" fillId="0" borderId="47" xfId="0" applyFont="1" applyBorder="1">
      <alignment vertical="center"/>
    </xf>
    <xf numFmtId="0" fontId="3" fillId="9" borderId="75" xfId="0" applyFont="1" applyFill="1" applyBorder="1" applyAlignment="1">
      <alignment horizontal="center" vertical="center"/>
    </xf>
    <xf numFmtId="0" fontId="0" fillId="0" borderId="8" xfId="0" applyFont="1" applyBorder="1">
      <alignment vertical="center"/>
    </xf>
    <xf numFmtId="0" fontId="0" fillId="0" borderId="65" xfId="0" applyFont="1" applyBorder="1">
      <alignment vertical="center"/>
    </xf>
    <xf numFmtId="0" fontId="11" fillId="0" borderId="65" xfId="0" applyFont="1" applyBorder="1">
      <alignment vertical="center"/>
    </xf>
    <xf numFmtId="0" fontId="0" fillId="9" borderId="45" xfId="0" applyFont="1" applyFill="1" applyBorder="1">
      <alignment vertical="center"/>
    </xf>
    <xf numFmtId="0" fontId="11" fillId="9" borderId="45" xfId="0" applyFont="1" applyFill="1" applyBorder="1" applyAlignment="1">
      <alignment horizontal="right" vertical="center"/>
    </xf>
    <xf numFmtId="0" fontId="0" fillId="0" borderId="45" xfId="0" applyFont="1" applyBorder="1">
      <alignment vertical="center"/>
    </xf>
    <xf numFmtId="0" fontId="11" fillId="0" borderId="45" xfId="0" applyFont="1" applyBorder="1" applyAlignment="1">
      <alignment horizontal="right" vertical="center"/>
    </xf>
    <xf numFmtId="0" fontId="3" fillId="9" borderId="45" xfId="0" applyFont="1" applyFill="1" applyBorder="1" applyAlignment="1">
      <alignment vertical="center"/>
    </xf>
    <xf numFmtId="0" fontId="0" fillId="9" borderId="45" xfId="0" applyFont="1" applyFill="1" applyBorder="1" applyAlignment="1">
      <alignment horizontal="right" vertical="center"/>
    </xf>
    <xf numFmtId="0" fontId="11" fillId="0" borderId="50" xfId="0" applyFont="1" applyBorder="1">
      <alignment vertical="center"/>
    </xf>
    <xf numFmtId="0" fontId="3" fillId="9" borderId="84" xfId="0" applyFont="1" applyFill="1" applyBorder="1" applyAlignment="1">
      <alignment horizontal="center" vertical="center"/>
    </xf>
    <xf numFmtId="0" fontId="3" fillId="9" borderId="40" xfId="0" applyFont="1" applyFill="1" applyBorder="1" applyAlignment="1">
      <alignment vertical="center"/>
    </xf>
    <xf numFmtId="0" fontId="2" fillId="3" borderId="94" xfId="0" applyFont="1" applyFill="1" applyBorder="1" applyAlignment="1">
      <alignment horizontal="center" vertical="center"/>
    </xf>
    <xf numFmtId="0" fontId="11" fillId="9" borderId="47" xfId="0" applyFont="1" applyFill="1" applyBorder="1" applyAlignment="1">
      <alignment horizontal="right" vertical="center"/>
    </xf>
    <xf numFmtId="0" fontId="3" fillId="0" borderId="47" xfId="0" applyFont="1" applyBorder="1">
      <alignment vertical="center"/>
    </xf>
    <xf numFmtId="0" fontId="11" fillId="0" borderId="47" xfId="0" applyFont="1" applyBorder="1" applyAlignment="1">
      <alignment horizontal="right" vertical="center"/>
    </xf>
    <xf numFmtId="0" fontId="2" fillId="0" borderId="47" xfId="0" applyFont="1" applyBorder="1">
      <alignment vertical="center"/>
    </xf>
    <xf numFmtId="0" fontId="0" fillId="0" borderId="47" xfId="0" applyFont="1" applyBorder="1" applyAlignment="1">
      <alignment horizontal="right" vertical="center"/>
    </xf>
    <xf numFmtId="0" fontId="3" fillId="2" borderId="20" xfId="0" applyFont="1" applyFill="1" applyBorder="1" applyAlignment="1">
      <alignment horizontal="center" vertical="center"/>
    </xf>
    <xf numFmtId="0" fontId="0" fillId="7" borderId="13" xfId="0" applyFont="1" applyFill="1" applyBorder="1">
      <alignment vertical="center"/>
    </xf>
    <xf numFmtId="0" fontId="3" fillId="2" borderId="8" xfId="0" applyFont="1" applyFill="1" applyBorder="1">
      <alignment vertical="center"/>
    </xf>
    <xf numFmtId="0" fontId="3" fillId="2" borderId="13" xfId="0" applyFont="1" applyFill="1" applyBorder="1">
      <alignment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3" fillId="9" borderId="36"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9" borderId="4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9" borderId="45" xfId="0" applyFont="1" applyFill="1" applyBorder="1" applyAlignment="1">
      <alignment horizontal="center" vertical="center"/>
    </xf>
    <xf numFmtId="0" fontId="3" fillId="9" borderId="36"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8" fillId="5" borderId="0" xfId="0" applyFont="1" applyFill="1" applyBorder="1" applyAlignment="1">
      <alignment vertical="center" wrapText="1"/>
    </xf>
    <xf numFmtId="0" fontId="3" fillId="3" borderId="0" xfId="0" applyFont="1" applyFill="1" applyBorder="1" applyAlignment="1">
      <alignment vertical="center"/>
    </xf>
    <xf numFmtId="0" fontId="3" fillId="0" borderId="39" xfId="0" applyFont="1" applyBorder="1" applyAlignment="1">
      <alignment horizontal="right" vertical="center"/>
    </xf>
    <xf numFmtId="0" fontId="3" fillId="0" borderId="43" xfId="0" applyFont="1" applyBorder="1" applyAlignment="1">
      <alignment horizontal="right" vertical="center"/>
    </xf>
    <xf numFmtId="0" fontId="3" fillId="0" borderId="47" xfId="0" applyFont="1" applyBorder="1" applyAlignment="1">
      <alignment horizontal="right" vertical="center"/>
    </xf>
    <xf numFmtId="0" fontId="8" fillId="0" borderId="0" xfId="0" applyFont="1" applyBorder="1" applyAlignment="1">
      <alignment horizontal="center"/>
    </xf>
    <xf numFmtId="0" fontId="3" fillId="9" borderId="66" xfId="0" applyFont="1" applyFill="1" applyBorder="1" applyAlignment="1">
      <alignment horizontal="center" vertical="center"/>
    </xf>
    <xf numFmtId="0" fontId="9" fillId="0" borderId="0" xfId="0" applyFont="1" applyAlignment="1">
      <alignment horizontal="center" vertical="center"/>
    </xf>
    <xf numFmtId="0" fontId="3" fillId="3" borderId="69"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62" xfId="0" applyFont="1" applyBorder="1" applyAlignment="1">
      <alignment horizontal="center" vertical="center" shrinkToFit="1"/>
    </xf>
    <xf numFmtId="0" fontId="0" fillId="0" borderId="49" xfId="0" applyFont="1" applyBorder="1">
      <alignment vertical="center"/>
    </xf>
    <xf numFmtId="0" fontId="0" fillId="0" borderId="49" xfId="0" applyFont="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51" xfId="0" applyFont="1" applyFill="1" applyBorder="1" applyAlignment="1">
      <alignment horizontal="center" vertical="center" shrinkToFit="1"/>
    </xf>
    <xf numFmtId="0" fontId="3" fillId="0" borderId="52" xfId="0" applyFont="1" applyFill="1" applyBorder="1" applyAlignment="1">
      <alignment vertical="center" wrapText="1"/>
    </xf>
    <xf numFmtId="0" fontId="3" fillId="0" borderId="24" xfId="0" applyFont="1" applyFill="1" applyBorder="1" applyAlignment="1">
      <alignment horizontal="center" vertical="center" shrinkToFit="1"/>
    </xf>
    <xf numFmtId="0" fontId="3" fillId="0" borderId="25" xfId="0" applyFont="1" applyFill="1" applyBorder="1" applyAlignment="1">
      <alignment vertical="center" wrapText="1"/>
    </xf>
    <xf numFmtId="0" fontId="0" fillId="0" borderId="5" xfId="0" applyFont="1" applyBorder="1" applyAlignment="1">
      <alignment vertical="top"/>
    </xf>
    <xf numFmtId="0" fontId="0" fillId="0" borderId="0" xfId="0" applyFont="1" applyBorder="1" applyAlignment="1">
      <alignment vertical="top"/>
    </xf>
    <xf numFmtId="0" fontId="0" fillId="0" borderId="6" xfId="0"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0" fontId="0" fillId="0" borderId="9" xfId="0" applyFont="1" applyBorder="1" applyAlignment="1">
      <alignment vertical="top"/>
    </xf>
    <xf numFmtId="0" fontId="3" fillId="9" borderId="86" xfId="0" applyFont="1" applyFill="1" applyBorder="1" applyAlignment="1">
      <alignment horizontal="center" vertical="center" wrapText="1"/>
    </xf>
    <xf numFmtId="0" fontId="2" fillId="9" borderId="83" xfId="0" applyFont="1" applyFill="1" applyBorder="1" applyAlignment="1">
      <alignment horizontal="center" vertical="center"/>
    </xf>
    <xf numFmtId="0" fontId="3" fillId="9" borderId="68" xfId="0" applyFont="1" applyFill="1" applyBorder="1" applyAlignment="1">
      <alignment horizontal="center" vertical="center"/>
    </xf>
    <xf numFmtId="0" fontId="3" fillId="9" borderId="105" xfId="0" applyFont="1" applyFill="1" applyBorder="1" applyAlignment="1">
      <alignment horizontal="center" vertical="center" wrapText="1"/>
    </xf>
    <xf numFmtId="0" fontId="0" fillId="9" borderId="50" xfId="0" applyFont="1" applyFill="1" applyBorder="1">
      <alignment vertical="center"/>
    </xf>
    <xf numFmtId="0" fontId="3" fillId="9" borderId="50" xfId="0" applyFont="1" applyFill="1" applyBorder="1" applyAlignment="1">
      <alignment horizontal="center" vertical="center"/>
    </xf>
    <xf numFmtId="0" fontId="0" fillId="0" borderId="50" xfId="0" applyFont="1" applyBorder="1">
      <alignment vertical="center"/>
    </xf>
    <xf numFmtId="0" fontId="3" fillId="0" borderId="50" xfId="0" applyFont="1" applyBorder="1" applyAlignment="1">
      <alignment horizontal="center" vertical="center"/>
    </xf>
    <xf numFmtId="0" fontId="0" fillId="9" borderId="83" xfId="0" applyFont="1" applyFill="1" applyBorder="1" applyAlignment="1">
      <alignment horizontal="center" vertical="center"/>
    </xf>
    <xf numFmtId="0" fontId="11" fillId="9" borderId="84" xfId="0" applyFont="1" applyFill="1" applyBorder="1" applyAlignment="1">
      <alignment horizontal="center" vertical="center"/>
    </xf>
    <xf numFmtId="0" fontId="11" fillId="9" borderId="86" xfId="0" applyFont="1" applyFill="1" applyBorder="1" applyAlignment="1">
      <alignment horizontal="center"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3" fillId="9" borderId="83" xfId="0" applyFont="1" applyFill="1" applyBorder="1" applyAlignment="1">
      <alignment horizontal="center" vertical="center" wrapText="1"/>
    </xf>
    <xf numFmtId="0" fontId="3" fillId="9" borderId="84" xfId="0" applyFont="1" applyFill="1" applyBorder="1" applyAlignment="1">
      <alignment horizontal="center" vertical="center" wrapText="1"/>
    </xf>
    <xf numFmtId="0" fontId="3" fillId="9" borderId="86" xfId="0" applyFont="1" applyFill="1" applyBorder="1" applyAlignment="1">
      <alignment horizontal="center" vertical="center" wrapText="1"/>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6" xfId="0" applyFont="1" applyBorder="1" applyAlignment="1">
      <alignment horizontal="left" vertical="top"/>
    </xf>
    <xf numFmtId="0" fontId="0" fillId="0" borderId="10" xfId="0" applyFont="1" applyBorder="1" applyAlignment="1">
      <alignment vertical="center" wrapText="1"/>
    </xf>
    <xf numFmtId="0" fontId="11" fillId="0" borderId="15" xfId="0" applyFont="1" applyBorder="1" applyAlignment="1">
      <alignment vertical="center" wrapText="1"/>
    </xf>
    <xf numFmtId="0" fontId="11" fillId="0" borderId="14" xfId="0" applyFont="1" applyBorder="1" applyAlignment="1">
      <alignment vertical="center" wrapText="1"/>
    </xf>
    <xf numFmtId="0" fontId="0" fillId="0" borderId="2" xfId="0"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0" fillId="0" borderId="5" xfId="0" applyFont="1" applyBorder="1" applyAlignment="1">
      <alignment horizontal="left" vertical="center"/>
    </xf>
    <xf numFmtId="0" fontId="0" fillId="0" borderId="0" xfId="0" applyFont="1" applyBorder="1" applyAlignment="1">
      <alignment horizontal="left" vertical="center"/>
    </xf>
    <xf numFmtId="0" fontId="0" fillId="0" borderId="6" xfId="0" applyFont="1" applyBorder="1" applyAlignment="1">
      <alignment horizontal="left" vertical="center"/>
    </xf>
    <xf numFmtId="0" fontId="6" fillId="0" borderId="0" xfId="0" applyFont="1" applyAlignment="1">
      <alignmen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horizontal="center" vertical="center" shrinkToFit="1"/>
    </xf>
    <xf numFmtId="0" fontId="11"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horizontal="left" vertical="center"/>
    </xf>
    <xf numFmtId="0" fontId="0" fillId="0" borderId="10" xfId="0" applyFont="1" applyBorder="1" applyAlignment="1">
      <alignment horizontal="center"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11"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11"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8" fillId="0" borderId="8" xfId="0" applyFont="1" applyBorder="1" applyAlignment="1"/>
    <xf numFmtId="0" fontId="0" fillId="0" borderId="10" xfId="0" applyFont="1" applyBorder="1" applyAlignment="1">
      <alignment vertical="center"/>
    </xf>
    <xf numFmtId="0" fontId="6" fillId="0" borderId="63" xfId="0" applyFont="1" applyFill="1" applyBorder="1" applyAlignment="1">
      <alignment vertical="center" wrapText="1"/>
    </xf>
    <xf numFmtId="0" fontId="6" fillId="0" borderId="39" xfId="0" applyFont="1" applyFill="1" applyBorder="1" applyAlignment="1">
      <alignment vertical="center" wrapText="1"/>
    </xf>
    <xf numFmtId="0" fontId="6" fillId="0" borderId="64" xfId="0" applyFont="1" applyFill="1" applyBorder="1" applyAlignment="1">
      <alignment vertical="center" wrapText="1"/>
    </xf>
    <xf numFmtId="0" fontId="6" fillId="0" borderId="95" xfId="0" applyFont="1" applyFill="1" applyBorder="1" applyAlignment="1">
      <alignment vertical="center" wrapText="1"/>
    </xf>
    <xf numFmtId="0" fontId="6" fillId="0" borderId="96" xfId="0" applyFont="1" applyFill="1" applyBorder="1" applyAlignment="1">
      <alignment vertical="center" wrapText="1"/>
    </xf>
    <xf numFmtId="0" fontId="6" fillId="0" borderId="97" xfId="0" applyFont="1" applyFill="1" applyBorder="1" applyAlignment="1">
      <alignment vertical="center" wrapText="1"/>
    </xf>
    <xf numFmtId="0" fontId="6" fillId="0" borderId="46" xfId="0" applyFont="1" applyBorder="1" applyAlignment="1">
      <alignment vertical="center" wrapText="1"/>
    </xf>
    <xf numFmtId="0" fontId="6" fillId="0" borderId="47" xfId="0" applyFont="1" applyBorder="1" applyAlignment="1">
      <alignment vertical="center" wrapText="1"/>
    </xf>
    <xf numFmtId="0" fontId="6" fillId="0" borderId="48" xfId="0" applyFont="1" applyBorder="1" applyAlignment="1">
      <alignment vertical="center" wrapText="1"/>
    </xf>
    <xf numFmtId="0" fontId="8" fillId="2" borderId="57" xfId="0" applyFont="1" applyFill="1" applyBorder="1" applyAlignment="1">
      <alignment horizontal="center" vertical="center"/>
    </xf>
    <xf numFmtId="0" fontId="8" fillId="2" borderId="58" xfId="0" applyFont="1" applyFill="1" applyBorder="1" applyAlignment="1">
      <alignment horizontal="center" vertical="center"/>
    </xf>
    <xf numFmtId="0" fontId="8" fillId="2" borderId="59"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2" fillId="3" borderId="20" xfId="0" applyFont="1" applyFill="1" applyBorder="1" applyAlignment="1">
      <alignment vertical="center" wrapText="1"/>
    </xf>
    <xf numFmtId="0" fontId="3" fillId="3" borderId="8" xfId="0" applyFont="1" applyFill="1" applyBorder="1" applyAlignment="1">
      <alignment vertical="center" wrapText="1"/>
    </xf>
    <xf numFmtId="0" fontId="3" fillId="3" borderId="19" xfId="0" applyFont="1" applyFill="1" applyBorder="1" applyAlignment="1">
      <alignment vertical="center" wrapText="1"/>
    </xf>
    <xf numFmtId="0" fontId="3" fillId="9" borderId="42" xfId="0" applyFont="1" applyFill="1" applyBorder="1" applyAlignment="1">
      <alignment vertical="center" wrapText="1"/>
    </xf>
    <xf numFmtId="0" fontId="3" fillId="9" borderId="43" xfId="0" applyFont="1" applyFill="1" applyBorder="1" applyAlignment="1">
      <alignment vertical="center" wrapText="1"/>
    </xf>
    <xf numFmtId="0" fontId="3" fillId="9" borderId="44" xfId="0" applyFont="1" applyFill="1" applyBorder="1" applyAlignment="1">
      <alignment vertical="center" wrapText="1"/>
    </xf>
    <xf numFmtId="0" fontId="3" fillId="9" borderId="46" xfId="0" applyFont="1" applyFill="1" applyBorder="1" applyAlignment="1">
      <alignment vertical="center" wrapText="1"/>
    </xf>
    <xf numFmtId="0" fontId="3" fillId="9" borderId="47" xfId="0" applyFont="1" applyFill="1" applyBorder="1" applyAlignment="1">
      <alignment vertical="center" wrapText="1"/>
    </xf>
    <xf numFmtId="0" fontId="3" fillId="9" borderId="48" xfId="0" applyFont="1" applyFill="1" applyBorder="1" applyAlignment="1">
      <alignment vertical="center" wrapText="1"/>
    </xf>
    <xf numFmtId="0" fontId="3" fillId="9" borderId="36" xfId="0" applyFont="1" applyFill="1" applyBorder="1" applyAlignment="1">
      <alignment vertical="center" wrapText="1"/>
    </xf>
    <xf numFmtId="0" fontId="3" fillId="9" borderId="37" xfId="0" applyFont="1" applyFill="1" applyBorder="1" applyAlignment="1">
      <alignment vertical="center" wrapText="1"/>
    </xf>
    <xf numFmtId="0" fontId="3" fillId="9" borderId="38" xfId="0" applyFont="1" applyFill="1" applyBorder="1" applyAlignment="1">
      <alignment vertical="center" wrapText="1"/>
    </xf>
    <xf numFmtId="0" fontId="3" fillId="9" borderId="42" xfId="0" applyFont="1" applyFill="1" applyBorder="1" applyAlignment="1">
      <alignment vertical="center" wrapText="1" shrinkToFit="1"/>
    </xf>
    <xf numFmtId="0" fontId="3" fillId="9" borderId="43" xfId="0" applyFont="1" applyFill="1" applyBorder="1" applyAlignment="1">
      <alignment vertical="center" wrapText="1" shrinkToFit="1"/>
    </xf>
    <xf numFmtId="0" fontId="3" fillId="9" borderId="44" xfId="0" applyFont="1" applyFill="1" applyBorder="1" applyAlignment="1">
      <alignment vertical="center" wrapText="1" shrinkToFit="1"/>
    </xf>
    <xf numFmtId="0" fontId="6" fillId="0" borderId="21" xfId="0" applyFont="1" applyFill="1" applyBorder="1" applyAlignment="1">
      <alignment vertical="center" wrapText="1"/>
    </xf>
    <xf numFmtId="0" fontId="6" fillId="0" borderId="15" xfId="0" applyFont="1" applyFill="1" applyBorder="1" applyAlignment="1">
      <alignment vertical="center" wrapText="1"/>
    </xf>
    <xf numFmtId="0" fontId="6" fillId="0" borderId="22" xfId="0" applyFont="1" applyFill="1" applyBorder="1" applyAlignment="1">
      <alignment vertical="center" wrapText="1"/>
    </xf>
    <xf numFmtId="0" fontId="3" fillId="9" borderId="46" xfId="0" applyFont="1" applyFill="1" applyBorder="1" applyAlignment="1">
      <alignment vertical="center" wrapText="1" shrinkToFit="1"/>
    </xf>
    <xf numFmtId="0" fontId="3" fillId="9" borderId="47" xfId="0" applyFont="1" applyFill="1" applyBorder="1" applyAlignment="1">
      <alignment vertical="center" wrapText="1" shrinkToFit="1"/>
    </xf>
    <xf numFmtId="0" fontId="3" fillId="9" borderId="48" xfId="0" applyFont="1" applyFill="1" applyBorder="1" applyAlignment="1">
      <alignment vertical="center" wrapText="1" shrinkToFit="1"/>
    </xf>
    <xf numFmtId="0" fontId="3" fillId="6" borderId="82" xfId="0" applyFont="1" applyFill="1" applyBorder="1" applyAlignment="1">
      <alignment vertical="center" wrapText="1"/>
    </xf>
    <xf numFmtId="0" fontId="3" fillId="6" borderId="44" xfId="0" applyFont="1" applyFill="1" applyBorder="1" applyAlignment="1">
      <alignment vertical="center" wrapText="1"/>
    </xf>
    <xf numFmtId="0" fontId="3" fillId="0" borderId="92" xfId="0" applyFont="1" applyBorder="1" applyAlignment="1">
      <alignment horizontal="center" vertical="center"/>
    </xf>
    <xf numFmtId="0" fontId="3" fillId="0" borderId="30"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93" xfId="0" applyFont="1" applyFill="1" applyBorder="1" applyAlignment="1">
      <alignment vertical="center" wrapText="1"/>
    </xf>
    <xf numFmtId="0" fontId="3" fillId="0" borderId="48" xfId="0" applyFont="1" applyFill="1" applyBorder="1" applyAlignment="1">
      <alignment vertical="center" wrapText="1"/>
    </xf>
    <xf numFmtId="0" fontId="0" fillId="0" borderId="93" xfId="0" applyFont="1" applyBorder="1" applyAlignment="1">
      <alignment horizontal="left" vertical="center"/>
    </xf>
    <xf numFmtId="0" fontId="0" fillId="0" borderId="48" xfId="0" applyFont="1" applyBorder="1" applyAlignment="1">
      <alignment horizontal="lef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3" fillId="6" borderId="21" xfId="0" applyFont="1" applyFill="1" applyBorder="1" applyAlignment="1">
      <alignment vertical="center" wrapText="1"/>
    </xf>
    <xf numFmtId="0" fontId="3" fillId="6" borderId="15" xfId="0" applyFont="1" applyFill="1" applyBorder="1" applyAlignment="1">
      <alignment vertical="center" wrapText="1"/>
    </xf>
    <xf numFmtId="0" fontId="3" fillId="6" borderId="22" xfId="0" applyFont="1" applyFill="1" applyBorder="1" applyAlignment="1">
      <alignment vertical="center" wrapText="1"/>
    </xf>
    <xf numFmtId="0" fontId="3" fillId="6" borderId="99" xfId="0" applyFont="1" applyFill="1" applyBorder="1" applyAlignment="1">
      <alignment vertical="center" wrapText="1"/>
    </xf>
    <xf numFmtId="0" fontId="3" fillId="6" borderId="100" xfId="0" applyFont="1" applyFill="1" applyBorder="1" applyAlignment="1">
      <alignment vertical="center" wrapText="1"/>
    </xf>
    <xf numFmtId="0" fontId="3" fillId="6" borderId="101" xfId="0" applyFont="1" applyFill="1" applyBorder="1" applyAlignment="1">
      <alignment vertical="center" wrapText="1"/>
    </xf>
    <xf numFmtId="0" fontId="11" fillId="0" borderId="21" xfId="0" applyFont="1" applyBorder="1" applyAlignment="1">
      <alignment horizontal="left" vertical="center" wrapText="1"/>
    </xf>
    <xf numFmtId="0" fontId="11" fillId="0" borderId="15" xfId="0" applyFont="1" applyBorder="1" applyAlignment="1">
      <alignment horizontal="left" vertical="center" wrapText="1"/>
    </xf>
    <xf numFmtId="0" fontId="11" fillId="0" borderId="22" xfId="0" applyFont="1" applyBorder="1" applyAlignment="1">
      <alignment horizontal="left" vertical="center" wrapText="1"/>
    </xf>
    <xf numFmtId="0" fontId="11" fillId="0" borderId="99" xfId="0" applyFont="1" applyBorder="1" applyAlignment="1">
      <alignment vertical="center" wrapText="1"/>
    </xf>
    <xf numFmtId="0" fontId="11" fillId="0" borderId="100" xfId="0" applyFont="1" applyBorder="1" applyAlignment="1">
      <alignment vertical="center" wrapText="1"/>
    </xf>
    <xf numFmtId="0" fontId="11" fillId="0" borderId="101" xfId="0" applyFont="1" applyBorder="1" applyAlignment="1">
      <alignment vertical="center" wrapText="1"/>
    </xf>
    <xf numFmtId="0" fontId="11" fillId="0" borderId="41" xfId="0" applyFont="1" applyBorder="1" applyAlignment="1">
      <alignment horizontal="left" vertical="center" wrapText="1"/>
    </xf>
    <xf numFmtId="0" fontId="11" fillId="0" borderId="38" xfId="0" applyFont="1" applyBorder="1" applyAlignment="1">
      <alignment horizontal="left" vertical="center" wrapText="1"/>
    </xf>
    <xf numFmtId="0" fontId="3" fillId="0" borderId="93" xfId="0" applyFont="1" applyBorder="1" applyAlignment="1">
      <alignment vertical="center" wrapText="1"/>
    </xf>
    <xf numFmtId="0" fontId="3" fillId="0" borderId="48" xfId="0" applyFont="1" applyBorder="1" applyAlignment="1">
      <alignment vertical="center" wrapText="1"/>
    </xf>
    <xf numFmtId="0" fontId="11" fillId="0" borderId="93" xfId="0" applyFont="1" applyBorder="1" applyAlignment="1">
      <alignment horizontal="left" vertical="center" wrapText="1"/>
    </xf>
    <xf numFmtId="0" fontId="11" fillId="0" borderId="48" xfId="0" applyFont="1" applyBorder="1" applyAlignment="1">
      <alignment horizontal="left" vertical="center" wrapText="1"/>
    </xf>
    <xf numFmtId="0" fontId="3" fillId="5" borderId="24" xfId="0" applyFont="1" applyFill="1" applyBorder="1" applyAlignment="1">
      <alignment vertical="center" wrapText="1"/>
    </xf>
    <xf numFmtId="0" fontId="3" fillId="5" borderId="25" xfId="0" applyFont="1" applyFill="1" applyBorder="1" applyAlignment="1">
      <alignment vertical="center" wrapText="1"/>
    </xf>
    <xf numFmtId="0" fontId="3" fillId="5" borderId="26" xfId="0" applyFont="1" applyFill="1" applyBorder="1" applyAlignment="1">
      <alignment vertical="center" wrapText="1"/>
    </xf>
    <xf numFmtId="0" fontId="3" fillId="3" borderId="20" xfId="0" applyFont="1" applyFill="1" applyBorder="1" applyAlignment="1">
      <alignment vertical="center"/>
    </xf>
    <xf numFmtId="0" fontId="3" fillId="3" borderId="8" xfId="0" applyFont="1" applyFill="1" applyBorder="1" applyAlignment="1">
      <alignment vertical="center"/>
    </xf>
    <xf numFmtId="0" fontId="3" fillId="3" borderId="19" xfId="0" applyFont="1" applyFill="1" applyBorder="1" applyAlignment="1">
      <alignment vertical="center"/>
    </xf>
    <xf numFmtId="0" fontId="11" fillId="0" borderId="92" xfId="0" applyFont="1" applyBorder="1" applyAlignment="1">
      <alignment horizontal="center" vertical="center"/>
    </xf>
    <xf numFmtId="0" fontId="11" fillId="0" borderId="30" xfId="0" applyFont="1" applyBorder="1" applyAlignment="1">
      <alignment horizontal="center" vertical="center"/>
    </xf>
    <xf numFmtId="0" fontId="3" fillId="0" borderId="41" xfId="0" applyFont="1" applyBorder="1" applyAlignment="1">
      <alignment horizontal="left" vertical="center" wrapText="1"/>
    </xf>
    <xf numFmtId="0" fontId="3" fillId="0" borderId="38" xfId="0" applyFont="1" applyBorder="1" applyAlignment="1">
      <alignment horizontal="left" vertical="center" wrapText="1"/>
    </xf>
    <xf numFmtId="0" fontId="11" fillId="0" borderId="82" xfId="0" applyFont="1" applyBorder="1" applyAlignment="1">
      <alignment horizontal="left" vertical="center" wrapText="1"/>
    </xf>
    <xf numFmtId="0" fontId="11" fillId="0" borderId="44" xfId="0" applyFont="1" applyBorder="1" applyAlignment="1">
      <alignment horizontal="left" vertical="center" wrapText="1"/>
    </xf>
    <xf numFmtId="0" fontId="3" fillId="4" borderId="25"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0" borderId="93" xfId="0" applyFont="1" applyBorder="1" applyAlignment="1">
      <alignment horizontal="left" vertical="center" wrapText="1"/>
    </xf>
    <xf numFmtId="0" fontId="3" fillId="0" borderId="48" xfId="0" applyFont="1" applyBorder="1" applyAlignment="1">
      <alignment horizontal="left"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 fillId="6" borderId="99" xfId="0" applyFont="1" applyFill="1" applyBorder="1" applyAlignment="1">
      <alignment vertical="center" wrapText="1"/>
    </xf>
    <xf numFmtId="0" fontId="11" fillId="0" borderId="99" xfId="0" applyFont="1" applyBorder="1" applyAlignment="1">
      <alignment horizontal="left" vertical="center" wrapText="1"/>
    </xf>
    <xf numFmtId="0" fontId="11" fillId="0" borderId="100" xfId="0" applyFont="1" applyBorder="1" applyAlignment="1">
      <alignment horizontal="left" vertical="center" wrapText="1"/>
    </xf>
    <xf numFmtId="0" fontId="11" fillId="0" borderId="101" xfId="0" applyFont="1" applyBorder="1" applyAlignment="1">
      <alignment horizontal="left" vertical="center" wrapTex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11" fillId="0" borderId="43" xfId="0" applyFont="1" applyBorder="1" applyAlignment="1">
      <alignment horizontal="left" vertical="center"/>
    </xf>
    <xf numFmtId="0" fontId="11" fillId="0" borderId="44" xfId="0" applyFont="1" applyBorder="1" applyAlignment="1">
      <alignment horizontal="left" vertical="center"/>
    </xf>
    <xf numFmtId="0" fontId="3" fillId="0" borderId="82" xfId="0" applyFont="1" applyBorder="1" applyAlignment="1">
      <alignment horizontal="left" vertical="center" wrapText="1"/>
    </xf>
    <xf numFmtId="0" fontId="3" fillId="0" borderId="44" xfId="0" applyFont="1" applyBorder="1" applyAlignment="1">
      <alignment horizontal="left"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5" borderId="27" xfId="0" applyFont="1" applyFill="1" applyBorder="1" applyAlignment="1">
      <alignment vertical="center" wrapText="1"/>
    </xf>
    <xf numFmtId="0" fontId="3" fillId="5" borderId="28" xfId="0" applyFont="1" applyFill="1" applyBorder="1" applyAlignment="1">
      <alignment vertical="center" wrapText="1"/>
    </xf>
    <xf numFmtId="0" fontId="3" fillId="5" borderId="29" xfId="0" applyFont="1" applyFill="1" applyBorder="1" applyAlignment="1">
      <alignment vertical="center" wrapText="1"/>
    </xf>
    <xf numFmtId="0" fontId="3" fillId="3" borderId="57" xfId="0" applyFont="1" applyFill="1" applyBorder="1" applyAlignment="1">
      <alignment vertical="center" wrapText="1" shrinkToFit="1"/>
    </xf>
    <xf numFmtId="0" fontId="3" fillId="3" borderId="58" xfId="0" applyFont="1" applyFill="1" applyBorder="1" applyAlignment="1">
      <alignment vertical="center" wrapText="1" shrinkToFit="1"/>
    </xf>
    <xf numFmtId="0" fontId="3" fillId="3" borderId="59" xfId="0" applyFont="1" applyFill="1" applyBorder="1" applyAlignment="1">
      <alignment vertical="center" wrapText="1" shrinkToFit="1"/>
    </xf>
    <xf numFmtId="0" fontId="3" fillId="9" borderId="23" xfId="0" applyFont="1" applyFill="1" applyBorder="1" applyAlignment="1">
      <alignment vertical="center" wrapText="1"/>
    </xf>
    <xf numFmtId="0" fontId="3" fillId="9" borderId="3" xfId="0" applyFont="1" applyFill="1" applyBorder="1" applyAlignment="1">
      <alignment vertical="center" wrapText="1"/>
    </xf>
    <xf numFmtId="0" fontId="3" fillId="9" borderId="17" xfId="0" applyFont="1" applyFill="1" applyBorder="1" applyAlignment="1">
      <alignment vertical="center" wrapText="1"/>
    </xf>
    <xf numFmtId="0" fontId="3" fillId="9" borderId="63" xfId="0" applyFont="1" applyFill="1" applyBorder="1" applyAlignment="1">
      <alignment vertical="center" wrapText="1"/>
    </xf>
    <xf numFmtId="0" fontId="3" fillId="9" borderId="39" xfId="0" applyFont="1" applyFill="1" applyBorder="1" applyAlignment="1">
      <alignment vertical="center" wrapText="1"/>
    </xf>
    <xf numFmtId="0" fontId="3" fillId="9" borderId="64" xfId="0" applyFont="1" applyFill="1" applyBorder="1" applyAlignment="1">
      <alignment vertical="center" wrapText="1"/>
    </xf>
    <xf numFmtId="0" fontId="3" fillId="9" borderId="66" xfId="0" applyFont="1" applyFill="1" applyBorder="1" applyAlignment="1">
      <alignment vertical="center" wrapText="1"/>
    </xf>
    <xf numFmtId="0" fontId="3" fillId="9" borderId="50" xfId="0" applyFont="1" applyFill="1" applyBorder="1" applyAlignment="1">
      <alignment vertical="center" wrapText="1"/>
    </xf>
    <xf numFmtId="0" fontId="3" fillId="9" borderId="67" xfId="0" applyFont="1" applyFill="1" applyBorder="1" applyAlignment="1">
      <alignment vertical="center" wrapText="1"/>
    </xf>
    <xf numFmtId="0" fontId="3" fillId="9" borderId="20" xfId="0" applyFont="1" applyFill="1" applyBorder="1" applyAlignment="1">
      <alignment vertical="center" wrapText="1"/>
    </xf>
    <xf numFmtId="0" fontId="3" fillId="9" borderId="8" xfId="0" applyFont="1" applyFill="1" applyBorder="1" applyAlignment="1">
      <alignment vertical="center" wrapText="1"/>
    </xf>
    <xf numFmtId="0" fontId="3" fillId="9" borderId="19" xfId="0" applyFont="1" applyFill="1" applyBorder="1" applyAlignment="1">
      <alignment vertical="center" wrapText="1"/>
    </xf>
    <xf numFmtId="0" fontId="13" fillId="3" borderId="20" xfId="0" applyFont="1" applyFill="1" applyBorder="1" applyAlignment="1">
      <alignment vertical="center" wrapText="1" shrinkToFit="1"/>
    </xf>
    <xf numFmtId="0" fontId="14" fillId="3" borderId="8" xfId="0" applyFont="1" applyFill="1" applyBorder="1" applyAlignment="1">
      <alignment vertical="center" wrapText="1" shrinkToFit="1"/>
    </xf>
    <xf numFmtId="0" fontId="14" fillId="3" borderId="19" xfId="0" applyFont="1" applyFill="1" applyBorder="1" applyAlignment="1">
      <alignment vertical="center" wrapText="1" shrinkToFit="1"/>
    </xf>
    <xf numFmtId="0" fontId="3" fillId="9" borderId="36" xfId="0" applyFont="1" applyFill="1" applyBorder="1" applyAlignment="1">
      <alignment vertical="center" wrapText="1" shrinkToFit="1"/>
    </xf>
    <xf numFmtId="0" fontId="3" fillId="9" borderId="37" xfId="0" applyFont="1" applyFill="1" applyBorder="1" applyAlignment="1">
      <alignment vertical="center" wrapText="1" shrinkToFit="1"/>
    </xf>
    <xf numFmtId="0" fontId="3" fillId="9" borderId="38" xfId="0" applyFont="1" applyFill="1" applyBorder="1" applyAlignment="1">
      <alignment vertical="center" wrapText="1" shrinkToFit="1"/>
    </xf>
    <xf numFmtId="0" fontId="15" fillId="6" borderId="2" xfId="0" applyFont="1" applyFill="1" applyBorder="1" applyAlignment="1">
      <alignment vertical="center" wrapText="1"/>
    </xf>
    <xf numFmtId="0" fontId="16" fillId="6" borderId="17" xfId="0" applyFont="1" applyFill="1" applyBorder="1" applyAlignment="1">
      <alignment vertical="center" wrapText="1"/>
    </xf>
    <xf numFmtId="0" fontId="3" fillId="0" borderId="41" xfId="0" applyFont="1" applyBorder="1" applyAlignment="1">
      <alignment vertical="center" wrapText="1"/>
    </xf>
    <xf numFmtId="0" fontId="3" fillId="0" borderId="38" xfId="0" applyFont="1" applyBorder="1" applyAlignment="1">
      <alignment vertical="center" wrapText="1"/>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0" borderId="41" xfId="0" applyFont="1" applyFill="1" applyBorder="1" applyAlignment="1">
      <alignment vertical="center" wrapText="1"/>
    </xf>
    <xf numFmtId="0" fontId="3" fillId="0" borderId="38" xfId="0" applyFont="1" applyFill="1" applyBorder="1" applyAlignment="1">
      <alignment vertical="center" wrapText="1"/>
    </xf>
    <xf numFmtId="0" fontId="2" fillId="0" borderId="82" xfId="0" applyFont="1" applyFill="1" applyBorder="1" applyAlignment="1">
      <alignment vertical="center" wrapText="1"/>
    </xf>
    <xf numFmtId="0" fontId="3" fillId="0" borderId="44" xfId="0" applyFont="1" applyFill="1" applyBorder="1" applyAlignment="1">
      <alignment vertical="center" wrapText="1"/>
    </xf>
    <xf numFmtId="0" fontId="2" fillId="3" borderId="57" xfId="0" applyFont="1" applyFill="1" applyBorder="1" applyAlignment="1">
      <alignment vertical="center" wrapText="1"/>
    </xf>
    <xf numFmtId="0" fontId="3" fillId="3" borderId="58" xfId="0" applyFont="1" applyFill="1" applyBorder="1" applyAlignment="1">
      <alignment vertical="center" wrapText="1"/>
    </xf>
    <xf numFmtId="0" fontId="3" fillId="3" borderId="59" xfId="0" applyFont="1" applyFill="1" applyBorder="1" applyAlignment="1">
      <alignment vertical="center" wrapText="1"/>
    </xf>
    <xf numFmtId="0" fontId="3" fillId="0" borderId="45" xfId="0" applyFont="1" applyBorder="1" applyAlignment="1">
      <alignment vertical="center" wrapText="1"/>
    </xf>
    <xf numFmtId="0" fontId="3" fillId="0" borderId="82" xfId="0" applyFont="1" applyBorder="1" applyAlignment="1">
      <alignment vertical="center" wrapText="1"/>
    </xf>
    <xf numFmtId="0" fontId="3" fillId="5" borderId="20" xfId="0" applyFont="1" applyFill="1" applyBorder="1" applyAlignment="1">
      <alignment vertical="center" wrapText="1"/>
    </xf>
    <xf numFmtId="0" fontId="3" fillId="5" borderId="8" xfId="0" applyFont="1" applyFill="1" applyBorder="1" applyAlignment="1">
      <alignment vertical="center" wrapText="1"/>
    </xf>
    <xf numFmtId="0" fontId="3" fillId="5" borderId="19" xfId="0" applyFont="1" applyFill="1" applyBorder="1" applyAlignment="1">
      <alignment vertical="center" wrapText="1"/>
    </xf>
    <xf numFmtId="0" fontId="3" fillId="3" borderId="21"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71" xfId="0" applyFont="1" applyBorder="1" applyAlignment="1">
      <alignment horizontal="center" vertical="center" wrapText="1" shrinkToFit="1"/>
    </xf>
    <xf numFmtId="0" fontId="3" fillId="0" borderId="1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2" fillId="3" borderId="20" xfId="0" applyFont="1" applyFill="1" applyBorder="1" applyAlignment="1">
      <alignment horizontal="left" vertical="center"/>
    </xf>
    <xf numFmtId="0" fontId="3" fillId="3" borderId="8" xfId="0" applyFont="1" applyFill="1" applyBorder="1" applyAlignment="1">
      <alignment horizontal="left" vertical="center"/>
    </xf>
    <xf numFmtId="0" fontId="3" fillId="3" borderId="19" xfId="0" applyFont="1" applyFill="1" applyBorder="1" applyAlignment="1">
      <alignment horizontal="left" vertical="center"/>
    </xf>
    <xf numFmtId="0" fontId="2" fillId="3" borderId="8" xfId="0" applyFont="1" applyFill="1" applyBorder="1" applyAlignment="1">
      <alignment vertical="center"/>
    </xf>
    <xf numFmtId="0" fontId="2" fillId="3" borderId="57" xfId="0" applyFont="1" applyFill="1" applyBorder="1" applyAlignment="1">
      <alignment vertical="center"/>
    </xf>
    <xf numFmtId="0" fontId="3" fillId="4" borderId="33" xfId="0" applyFont="1" applyFill="1" applyBorder="1" applyAlignment="1">
      <alignment horizontal="center" vertical="center" shrinkToFit="1"/>
    </xf>
    <xf numFmtId="0" fontId="3" fillId="4" borderId="70"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0" fontId="0" fillId="0" borderId="99" xfId="0" applyFont="1" applyBorder="1" applyAlignment="1">
      <alignment horizontal="center" vertical="center"/>
    </xf>
    <xf numFmtId="0" fontId="0" fillId="0" borderId="9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7" xfId="0" applyFont="1" applyFill="1" applyBorder="1" applyAlignment="1">
      <alignment horizontal="center" vertical="center"/>
    </xf>
    <xf numFmtId="0" fontId="3" fillId="4" borderId="33"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11" fillId="4" borderId="60" xfId="0" applyFont="1" applyFill="1" applyBorder="1" applyAlignment="1">
      <alignment vertical="center"/>
    </xf>
    <xf numFmtId="0" fontId="11" fillId="4" borderId="61" xfId="0" applyFont="1" applyFill="1" applyBorder="1" applyAlignment="1">
      <alignment vertical="center"/>
    </xf>
    <xf numFmtId="0" fontId="3" fillId="9" borderId="40"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49" xfId="0" applyFont="1" applyFill="1" applyBorder="1" applyAlignment="1">
      <alignment horizontal="center" vertical="center"/>
    </xf>
    <xf numFmtId="0" fontId="3" fillId="9" borderId="84" xfId="0" applyFont="1" applyFill="1" applyBorder="1" applyAlignment="1">
      <alignment horizontal="center" vertical="center" wrapText="1"/>
    </xf>
    <xf numFmtId="0" fontId="3" fillId="9" borderId="86" xfId="0" applyFont="1" applyFill="1" applyBorder="1" applyAlignment="1">
      <alignment horizontal="center" vertical="center" wrapText="1"/>
    </xf>
    <xf numFmtId="0" fontId="3" fillId="9" borderId="83" xfId="0" applyFont="1" applyFill="1" applyBorder="1" applyAlignment="1">
      <alignment horizontal="center" vertical="center" wrapText="1"/>
    </xf>
    <xf numFmtId="0" fontId="0" fillId="0" borderId="62" xfId="0" applyFont="1" applyBorder="1" applyAlignment="1">
      <alignment horizontal="center" vertical="center"/>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4" borderId="72"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78" xfId="0" applyFont="1" applyBorder="1" applyAlignment="1">
      <alignment horizontal="center" vertical="center"/>
    </xf>
    <xf numFmtId="0" fontId="3" fillId="0" borderId="76"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3" fillId="6" borderId="37" xfId="0" applyFont="1" applyFill="1" applyBorder="1" applyAlignment="1">
      <alignment horizontal="left" vertical="center" wrapText="1"/>
    </xf>
    <xf numFmtId="0" fontId="3" fillId="6" borderId="38" xfId="0" applyFont="1" applyFill="1" applyBorder="1" applyAlignment="1">
      <alignment horizontal="left" vertical="center" wrapText="1"/>
    </xf>
    <xf numFmtId="0" fontId="3" fillId="6" borderId="43" xfId="0" applyFont="1" applyFill="1" applyBorder="1" applyAlignment="1">
      <alignment horizontal="left" vertical="center" wrapText="1"/>
    </xf>
    <xf numFmtId="0" fontId="3" fillId="6" borderId="44"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1" fillId="6" borderId="44" xfId="0" applyFont="1" applyFill="1" applyBorder="1" applyAlignment="1">
      <alignment horizontal="left" vertical="center" wrapText="1"/>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3" fillId="0" borderId="77" xfId="0" applyFont="1" applyBorder="1" applyAlignment="1">
      <alignment horizontal="center" vertical="center"/>
    </xf>
    <xf numFmtId="0" fontId="11" fillId="0" borderId="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64" xfId="0" applyFont="1" applyBorder="1" applyAlignment="1">
      <alignment vertical="center" wrapText="1"/>
    </xf>
    <xf numFmtId="0" fontId="0" fillId="0" borderId="43" xfId="0" applyFont="1" applyBorder="1" applyAlignment="1">
      <alignment vertical="center" wrapText="1"/>
    </xf>
    <xf numFmtId="0" fontId="0" fillId="0" borderId="47"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13" fillId="3" borderId="57" xfId="0" applyFont="1" applyFill="1" applyBorder="1" applyAlignment="1">
      <alignment vertical="center" wrapText="1" shrinkToFit="1"/>
    </xf>
    <xf numFmtId="0" fontId="14" fillId="3" borderId="58" xfId="0" applyFont="1" applyFill="1" applyBorder="1" applyAlignment="1">
      <alignment vertical="center" wrapText="1" shrinkToFit="1"/>
    </xf>
    <xf numFmtId="0" fontId="14" fillId="3" borderId="59" xfId="0" applyFont="1" applyFill="1" applyBorder="1" applyAlignment="1">
      <alignment vertical="center" wrapText="1" shrinkToFit="1"/>
    </xf>
    <xf numFmtId="0" fontId="0" fillId="0" borderId="99" xfId="0" applyFont="1" applyBorder="1" applyAlignment="1">
      <alignment vertical="center" wrapText="1"/>
    </xf>
    <xf numFmtId="0" fontId="3" fillId="0" borderId="3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6" borderId="21"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1" fillId="6" borderId="22" xfId="0" applyFont="1" applyFill="1" applyBorder="1" applyAlignment="1">
      <alignment horizontal="left" vertical="center" wrapText="1"/>
    </xf>
    <xf numFmtId="0" fontId="17" fillId="6" borderId="99" xfId="0" applyFont="1" applyFill="1" applyBorder="1" applyAlignment="1">
      <alignment vertical="center" wrapText="1"/>
    </xf>
    <xf numFmtId="0" fontId="18" fillId="6" borderId="100" xfId="0" applyFont="1" applyFill="1" applyBorder="1" applyAlignment="1">
      <alignment vertical="center" wrapText="1"/>
    </xf>
    <xf numFmtId="0" fontId="18" fillId="6" borderId="101" xfId="0" applyFont="1" applyFill="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2" fillId="6" borderId="24" xfId="0" applyFont="1" applyFill="1" applyBorder="1" applyAlignment="1">
      <alignment vertical="center" wrapText="1"/>
    </xf>
    <xf numFmtId="0" fontId="3" fillId="6" borderId="25" xfId="0" applyFont="1" applyFill="1" applyBorder="1" applyAlignment="1">
      <alignment vertical="center" wrapText="1"/>
    </xf>
    <xf numFmtId="0" fontId="3" fillId="6" borderId="26" xfId="0" applyFont="1" applyFill="1" applyBorder="1" applyAlignment="1">
      <alignment vertical="center" wrapText="1"/>
    </xf>
    <xf numFmtId="0" fontId="2" fillId="6" borderId="21" xfId="0" applyFont="1" applyFill="1" applyBorder="1" applyAlignment="1">
      <alignment vertical="center" wrapText="1"/>
    </xf>
    <xf numFmtId="0" fontId="3" fillId="0" borderId="2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23" xfId="0" applyFont="1" applyBorder="1" applyAlignment="1">
      <alignment vertical="center" wrapText="1"/>
    </xf>
    <xf numFmtId="0" fontId="2" fillId="6" borderId="41" xfId="0" applyFont="1" applyFill="1" applyBorder="1" applyAlignment="1">
      <alignment vertical="center" wrapText="1"/>
    </xf>
    <xf numFmtId="0" fontId="3" fillId="6" borderId="38" xfId="0" applyFont="1" applyFill="1" applyBorder="1" applyAlignment="1">
      <alignment vertical="center" wrapText="1"/>
    </xf>
    <xf numFmtId="0" fontId="0" fillId="0" borderId="41" xfId="0" applyFont="1" applyBorder="1" applyAlignment="1">
      <alignment horizontal="left" vertical="center" wrapText="1"/>
    </xf>
    <xf numFmtId="0" fontId="0" fillId="0" borderId="38" xfId="0" applyFont="1" applyBorder="1" applyAlignment="1">
      <alignment horizontal="left" vertical="center" wrapText="1"/>
    </xf>
    <xf numFmtId="0" fontId="0" fillId="0" borderId="82" xfId="0" applyFont="1" applyBorder="1" applyAlignment="1">
      <alignment horizontal="left" vertical="center" wrapText="1"/>
    </xf>
    <xf numFmtId="0" fontId="0" fillId="0" borderId="44" xfId="0" applyFont="1" applyBorder="1" applyAlignment="1">
      <alignment horizontal="left" vertical="center" wrapText="1"/>
    </xf>
    <xf numFmtId="0" fontId="3" fillId="6" borderId="23" xfId="0" applyFont="1" applyFill="1" applyBorder="1" applyAlignment="1">
      <alignment vertical="center" wrapText="1"/>
    </xf>
    <xf numFmtId="0" fontId="3" fillId="6" borderId="3" xfId="0" applyFont="1" applyFill="1" applyBorder="1" applyAlignment="1">
      <alignment vertical="center" wrapText="1"/>
    </xf>
    <xf numFmtId="0" fontId="3" fillId="6" borderId="17" xfId="0" applyFont="1" applyFill="1" applyBorder="1" applyAlignment="1">
      <alignment vertical="center" wrapText="1"/>
    </xf>
    <xf numFmtId="0" fontId="11" fillId="0" borderId="82" xfId="0" applyFont="1" applyBorder="1" applyAlignment="1">
      <alignment vertical="center" wrapText="1"/>
    </xf>
    <xf numFmtId="0" fontId="11" fillId="0" borderId="44" xfId="0" applyFont="1" applyBorder="1" applyAlignment="1">
      <alignment vertical="center" wrapText="1"/>
    </xf>
    <xf numFmtId="0" fontId="11" fillId="0" borderId="102" xfId="0" applyFont="1" applyBorder="1" applyAlignment="1">
      <alignment horizontal="center" vertical="center"/>
    </xf>
    <xf numFmtId="0" fontId="11" fillId="0" borderId="103" xfId="0" applyFont="1" applyBorder="1" applyAlignment="1">
      <alignment horizontal="center" vertical="center"/>
    </xf>
    <xf numFmtId="0" fontId="11" fillId="0" borderId="104" xfId="0" applyFont="1" applyBorder="1" applyAlignment="1">
      <alignment horizontal="center" vertical="center"/>
    </xf>
    <xf numFmtId="0" fontId="11" fillId="6" borderId="41" xfId="0" applyFont="1" applyFill="1" applyBorder="1" applyAlignment="1">
      <alignment vertical="center" wrapText="1"/>
    </xf>
    <xf numFmtId="0" fontId="11" fillId="6" borderId="37" xfId="0" applyFont="1" applyFill="1" applyBorder="1" applyAlignment="1">
      <alignment vertical="center" wrapText="1"/>
    </xf>
    <xf numFmtId="0" fontId="3" fillId="6" borderId="81" xfId="0" applyFont="1" applyFill="1" applyBorder="1" applyAlignment="1">
      <alignment vertical="center" wrapText="1"/>
    </xf>
    <xf numFmtId="0" fontId="3" fillId="6" borderId="50" xfId="0" applyFont="1" applyFill="1" applyBorder="1" applyAlignment="1">
      <alignment vertical="center" wrapText="1"/>
    </xf>
    <xf numFmtId="0" fontId="11" fillId="0" borderId="41" xfId="0" applyFont="1" applyBorder="1" applyAlignment="1">
      <alignment vertical="center" wrapText="1"/>
    </xf>
    <xf numFmtId="0" fontId="11" fillId="0" borderId="38" xfId="0" applyFont="1" applyBorder="1" applyAlignment="1">
      <alignment vertical="center" wrapText="1"/>
    </xf>
    <xf numFmtId="0" fontId="11" fillId="0" borderId="93" xfId="0" applyFont="1" applyBorder="1" applyAlignment="1">
      <alignment vertical="center" wrapText="1"/>
    </xf>
    <xf numFmtId="0" fontId="11" fillId="0" borderId="48" xfId="0" applyFont="1" applyBorder="1" applyAlignment="1">
      <alignment vertical="center" wrapText="1"/>
    </xf>
    <xf numFmtId="0" fontId="3" fillId="0" borderId="82" xfId="0" applyFont="1" applyBorder="1" applyAlignment="1">
      <alignment horizontal="center" vertical="center"/>
    </xf>
    <xf numFmtId="0" fontId="3" fillId="0" borderId="44" xfId="0" applyFont="1" applyBorder="1" applyAlignment="1">
      <alignment horizontal="center" vertical="center"/>
    </xf>
    <xf numFmtId="0" fontId="11" fillId="0" borderId="20" xfId="0" applyFont="1" applyBorder="1" applyAlignment="1">
      <alignment horizontal="left" vertical="center" wrapText="1"/>
    </xf>
    <xf numFmtId="0" fontId="11" fillId="0" borderId="8" xfId="0" applyFont="1" applyBorder="1" applyAlignment="1">
      <alignment horizontal="left" vertical="center" wrapText="1"/>
    </xf>
    <xf numFmtId="0" fontId="11" fillId="0" borderId="19" xfId="0" applyFont="1" applyBorder="1" applyAlignment="1">
      <alignment horizontal="left" vertical="center" wrapText="1"/>
    </xf>
    <xf numFmtId="0" fontId="9" fillId="0" borderId="99"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101" xfId="0" applyFont="1" applyBorder="1" applyAlignment="1">
      <alignment horizontal="center" vertical="center" wrapText="1"/>
    </xf>
    <xf numFmtId="0" fontId="11" fillId="0" borderId="20" xfId="0" applyFont="1" applyBorder="1" applyAlignment="1">
      <alignment vertical="center" wrapText="1"/>
    </xf>
    <xf numFmtId="0" fontId="11" fillId="0" borderId="8" xfId="0" applyFont="1" applyBorder="1" applyAlignment="1">
      <alignment vertical="center" wrapText="1"/>
    </xf>
    <xf numFmtId="0" fontId="11" fillId="0" borderId="19" xfId="0" applyFont="1" applyBorder="1" applyAlignment="1">
      <alignment vertical="center" wrapText="1"/>
    </xf>
    <xf numFmtId="0" fontId="2" fillId="6" borderId="40" xfId="0" applyFont="1" applyFill="1" applyBorder="1" applyAlignment="1">
      <alignment vertical="center" wrapText="1"/>
    </xf>
    <xf numFmtId="0" fontId="3" fillId="6" borderId="41" xfId="0" applyFont="1" applyFill="1" applyBorder="1" applyAlignment="1">
      <alignment vertical="center" wrapText="1"/>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11" fillId="0" borderId="37" xfId="0" applyFont="1" applyBorder="1" applyAlignment="1">
      <alignment horizontal="left" vertical="center" wrapText="1"/>
    </xf>
    <xf numFmtId="0" fontId="0" fillId="0" borderId="40" xfId="0" applyFont="1" applyBorder="1" applyAlignment="1">
      <alignment vertical="center" wrapText="1"/>
    </xf>
    <xf numFmtId="0" fontId="0" fillId="0" borderId="87" xfId="0" applyFont="1" applyBorder="1" applyAlignment="1">
      <alignment vertical="center" wrapText="1"/>
    </xf>
    <xf numFmtId="0" fontId="0" fillId="0" borderId="45" xfId="0" applyFont="1" applyBorder="1" applyAlignment="1">
      <alignment vertical="center" wrapText="1"/>
    </xf>
    <xf numFmtId="0" fontId="0" fillId="0" borderId="88" xfId="0" applyFont="1" applyBorder="1" applyAlignment="1">
      <alignment vertical="center" wrapText="1"/>
    </xf>
    <xf numFmtId="0" fontId="0" fillId="0" borderId="23" xfId="0" applyFill="1" applyBorder="1" applyAlignment="1">
      <alignment horizontal="center" vertical="center"/>
    </xf>
    <xf numFmtId="0" fontId="0" fillId="0" borderId="3" xfId="0" applyFill="1" applyBorder="1" applyAlignment="1">
      <alignment horizontal="center" vertical="center"/>
    </xf>
    <xf numFmtId="0" fontId="0" fillId="0" borderId="17" xfId="0" applyFill="1" applyBorder="1" applyAlignment="1">
      <alignment horizontal="center" vertical="center"/>
    </xf>
    <xf numFmtId="0" fontId="0" fillId="0" borderId="82" xfId="0" applyFont="1" applyBorder="1" applyAlignment="1">
      <alignment vertical="center" wrapText="1"/>
    </xf>
    <xf numFmtId="0" fontId="0" fillId="0" borderId="44" xfId="0" applyFont="1" applyBorder="1" applyAlignment="1">
      <alignment vertical="center" wrapText="1"/>
    </xf>
    <xf numFmtId="0" fontId="11" fillId="0" borderId="7" xfId="0" applyFont="1" applyBorder="1" applyAlignment="1">
      <alignment vertical="center" wrapText="1"/>
    </xf>
    <xf numFmtId="0" fontId="0" fillId="3" borderId="20" xfId="0" applyFont="1" applyFill="1" applyBorder="1" applyAlignment="1">
      <alignment vertical="center" wrapText="1"/>
    </xf>
    <xf numFmtId="0" fontId="0" fillId="3" borderId="8" xfId="0" applyFont="1" applyFill="1" applyBorder="1" applyAlignment="1">
      <alignment vertical="center" wrapText="1"/>
    </xf>
    <xf numFmtId="0" fontId="0" fillId="3" borderId="19" xfId="0" applyFont="1" applyFill="1" applyBorder="1" applyAlignment="1">
      <alignment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0" fillId="0" borderId="45" xfId="0" applyBorder="1" applyAlignment="1">
      <alignment vertical="center" wrapText="1"/>
    </xf>
    <xf numFmtId="0" fontId="0" fillId="0" borderId="93" xfId="0" applyFont="1" applyBorder="1" applyAlignment="1">
      <alignment vertical="center" wrapText="1"/>
    </xf>
    <xf numFmtId="0" fontId="0" fillId="0" borderId="48" xfId="0" applyFont="1" applyBorder="1" applyAlignment="1">
      <alignment vertical="center" wrapText="1"/>
    </xf>
    <xf numFmtId="0" fontId="19" fillId="0" borderId="81" xfId="0" applyFont="1" applyBorder="1" applyAlignment="1">
      <alignment vertical="center" wrapText="1"/>
    </xf>
    <xf numFmtId="0" fontId="19" fillId="0" borderId="67" xfId="0" applyFont="1" applyBorder="1" applyAlignment="1">
      <alignment vertical="center" wrapText="1"/>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6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11" fillId="0" borderId="63"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11" fillId="0" borderId="64" xfId="0" applyFont="1" applyFill="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11" fillId="0" borderId="36" xfId="0" applyFont="1" applyBorder="1" applyAlignment="1">
      <alignment horizontal="left" vertical="center" wrapText="1"/>
    </xf>
    <xf numFmtId="0" fontId="3" fillId="0" borderId="20" xfId="0" applyFont="1" applyBorder="1" applyAlignment="1">
      <alignment horizontal="left" vertical="center" wrapText="1"/>
    </xf>
    <xf numFmtId="0" fontId="3" fillId="0" borderId="8" xfId="0" applyFont="1" applyBorder="1" applyAlignment="1">
      <alignment horizontal="left" vertical="center" wrapText="1"/>
    </xf>
    <xf numFmtId="0" fontId="3" fillId="0" borderId="19" xfId="0" applyFont="1" applyBorder="1" applyAlignment="1">
      <alignment horizontal="left" vertical="center" wrapText="1"/>
    </xf>
    <xf numFmtId="0" fontId="20" fillId="0" borderId="20" xfId="0" applyFont="1" applyBorder="1" applyAlignment="1">
      <alignment horizontal="left" vertical="center" wrapText="1"/>
    </xf>
    <xf numFmtId="0" fontId="20" fillId="0" borderId="8" xfId="0" applyFont="1" applyBorder="1" applyAlignment="1">
      <alignment horizontal="left" vertical="center" wrapText="1"/>
    </xf>
    <xf numFmtId="0" fontId="20" fillId="0" borderId="19" xfId="0" applyFont="1" applyBorder="1" applyAlignment="1">
      <alignment horizontal="left" vertical="center" wrapText="1"/>
    </xf>
    <xf numFmtId="0" fontId="3" fillId="0" borderId="95"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3" fillId="0" borderId="97" xfId="0" applyFont="1" applyFill="1" applyBorder="1" applyAlignment="1">
      <alignment horizontal="left" vertical="center" wrapText="1"/>
    </xf>
    <xf numFmtId="0" fontId="11" fillId="0" borderId="95" xfId="0" applyFont="1" applyFill="1" applyBorder="1" applyAlignment="1">
      <alignment horizontal="left" vertical="center" wrapText="1"/>
    </xf>
    <xf numFmtId="0" fontId="11" fillId="0" borderId="96" xfId="0" applyFont="1" applyFill="1" applyBorder="1" applyAlignment="1">
      <alignment horizontal="left" vertical="center" wrapText="1"/>
    </xf>
    <xf numFmtId="0" fontId="11" fillId="0" borderId="97" xfId="0" applyFont="1" applyFill="1" applyBorder="1" applyAlignment="1">
      <alignment horizontal="left" vertical="center" wrapText="1"/>
    </xf>
    <xf numFmtId="0" fontId="7" fillId="6" borderId="98" xfId="0" applyFont="1" applyFill="1" applyBorder="1" applyAlignment="1">
      <alignment horizontal="center" vertical="center"/>
    </xf>
    <xf numFmtId="0" fontId="7" fillId="6" borderId="90" xfId="0" applyFont="1" applyFill="1" applyBorder="1" applyAlignment="1">
      <alignment horizontal="center" vertical="center"/>
    </xf>
    <xf numFmtId="0" fontId="7" fillId="6" borderId="80" xfId="0" applyFont="1" applyFill="1" applyBorder="1" applyAlignment="1">
      <alignment horizontal="center" vertical="center"/>
    </xf>
    <xf numFmtId="0" fontId="0" fillId="0" borderId="23" xfId="0" applyFont="1" applyBorder="1" applyAlignment="1">
      <alignment horizontal="center" vertical="center"/>
    </xf>
    <xf numFmtId="0" fontId="11" fillId="0" borderId="3" xfId="0" applyFont="1" applyBorder="1" applyAlignment="1">
      <alignment horizontal="center" vertical="center"/>
    </xf>
    <xf numFmtId="0" fontId="11" fillId="0" borderId="17" xfId="0" applyFont="1" applyBorder="1" applyAlignment="1">
      <alignment horizontal="center" vertical="center"/>
    </xf>
    <xf numFmtId="0" fontId="11" fillId="0" borderId="8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87" xfId="0" applyFont="1" applyFill="1" applyBorder="1" applyAlignment="1">
      <alignment horizontal="center" vertical="center" wrapText="1"/>
    </xf>
    <xf numFmtId="0" fontId="11" fillId="0" borderId="8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88" xfId="0" applyFont="1" applyFill="1" applyBorder="1" applyAlignment="1">
      <alignment horizontal="center" vertical="center" wrapText="1"/>
    </xf>
    <xf numFmtId="0" fontId="11" fillId="0" borderId="86"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89" xfId="0" applyFont="1" applyFill="1" applyBorder="1" applyAlignment="1">
      <alignment horizontal="center" vertical="center" wrapText="1"/>
    </xf>
    <xf numFmtId="0" fontId="11" fillId="0" borderId="15" xfId="0" applyFont="1" applyBorder="1" applyAlignment="1">
      <alignment horizontal="center" vertical="center"/>
    </xf>
    <xf numFmtId="0" fontId="11" fillId="0" borderId="22" xfId="0" applyFont="1" applyBorder="1" applyAlignment="1">
      <alignment horizontal="center" vertical="center"/>
    </xf>
    <xf numFmtId="0" fontId="11" fillId="0" borderId="3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6" borderId="21"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22" xfId="0" applyFont="1" applyFill="1" applyBorder="1" applyAlignment="1">
      <alignment horizontal="center" vertical="center"/>
    </xf>
    <xf numFmtId="0" fontId="11" fillId="6" borderId="63" xfId="0" applyFont="1" applyFill="1" applyBorder="1" applyAlignment="1">
      <alignment horizontal="center" vertical="center"/>
    </xf>
    <xf numFmtId="0" fontId="11" fillId="6" borderId="39" xfId="0" applyFont="1" applyFill="1" applyBorder="1" applyAlignment="1">
      <alignment horizontal="center" vertical="center"/>
    </xf>
    <xf numFmtId="0" fontId="11" fillId="6" borderId="64" xfId="0" applyFont="1" applyFill="1" applyBorder="1" applyAlignment="1">
      <alignment horizontal="center" vertical="center"/>
    </xf>
    <xf numFmtId="0" fontId="11" fillId="6" borderId="46" xfId="0" applyFont="1" applyFill="1" applyBorder="1" applyAlignment="1">
      <alignment horizontal="center" vertical="center"/>
    </xf>
    <xf numFmtId="0" fontId="11" fillId="6" borderId="47" xfId="0" applyFont="1" applyFill="1" applyBorder="1" applyAlignment="1">
      <alignment horizontal="center" vertical="center"/>
    </xf>
    <xf numFmtId="0" fontId="11" fillId="6" borderId="48" xfId="0" applyFont="1" applyFill="1" applyBorder="1" applyAlignment="1">
      <alignment horizontal="center" vertical="center"/>
    </xf>
    <xf numFmtId="0" fontId="11" fillId="6" borderId="95" xfId="0" applyFont="1" applyFill="1" applyBorder="1" applyAlignment="1">
      <alignment horizontal="center" vertical="center"/>
    </xf>
    <xf numFmtId="0" fontId="11" fillId="6" borderId="96" xfId="0" applyFont="1" applyFill="1" applyBorder="1" applyAlignment="1">
      <alignment horizontal="center" vertical="center"/>
    </xf>
    <xf numFmtId="0" fontId="11" fillId="6" borderId="9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180974</xdr:colOff>
      <xdr:row>9</xdr:row>
      <xdr:rowOff>47625</xdr:rowOff>
    </xdr:from>
    <xdr:to>
      <xdr:col>12</xdr:col>
      <xdr:colOff>485774</xdr:colOff>
      <xdr:row>10</xdr:row>
      <xdr:rowOff>114300</xdr:rowOff>
    </xdr:to>
    <xdr:sp macro="" textlink="">
      <xdr:nvSpPr>
        <xdr:cNvPr id="2" name="Oval 3"/>
        <xdr:cNvSpPr>
          <a:spLocks noChangeArrowheads="1"/>
        </xdr:cNvSpPr>
      </xdr:nvSpPr>
      <xdr:spPr bwMode="auto">
        <a:xfrm>
          <a:off x="6324599" y="2590800"/>
          <a:ext cx="1114425"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election activeCell="K39" sqref="K39"/>
    </sheetView>
  </sheetViews>
  <sheetFormatPr defaultRowHeight="13.5" x14ac:dyDescent="0.15"/>
  <cols>
    <col min="1" max="1" width="3.125" style="13" customWidth="1"/>
    <col min="2" max="5" width="5.125" style="13" customWidth="1"/>
    <col min="6" max="7" width="7.25" style="13" customWidth="1"/>
    <col min="8" max="17" width="10.625" style="13" customWidth="1"/>
    <col min="18" max="16384" width="9" style="13"/>
  </cols>
  <sheetData>
    <row r="1" spans="1:18" ht="3.75" customHeight="1" x14ac:dyDescent="0.15"/>
    <row r="2" spans="1:18" ht="17.25" x14ac:dyDescent="0.15">
      <c r="B2" s="245" t="s">
        <v>111</v>
      </c>
      <c r="C2" s="245"/>
      <c r="D2" s="245"/>
      <c r="E2" s="245"/>
      <c r="F2" s="245"/>
      <c r="G2" s="245"/>
      <c r="H2" s="245"/>
      <c r="I2" s="245"/>
      <c r="J2" s="245"/>
      <c r="K2" s="245"/>
      <c r="L2" s="245"/>
      <c r="M2" s="245"/>
      <c r="N2" s="245"/>
      <c r="O2" s="245"/>
      <c r="P2" s="245"/>
      <c r="Q2" s="245"/>
    </row>
    <row r="3" spans="1:18" x14ac:dyDescent="0.15">
      <c r="B3" s="16"/>
      <c r="C3" s="93"/>
      <c r="D3" s="93"/>
      <c r="E3" s="93"/>
      <c r="F3" s="93"/>
      <c r="G3" s="94"/>
      <c r="H3" s="93"/>
      <c r="I3" s="93"/>
      <c r="J3" s="93"/>
      <c r="K3" s="93"/>
      <c r="L3" s="93"/>
      <c r="M3" s="93"/>
      <c r="N3" s="93"/>
      <c r="O3" s="93"/>
    </row>
    <row r="4" spans="1:18" ht="24.75" customHeight="1" x14ac:dyDescent="0.15">
      <c r="G4" s="62"/>
      <c r="H4" s="62"/>
      <c r="I4" s="62"/>
      <c r="J4" s="63"/>
      <c r="K4" s="257" t="s">
        <v>9</v>
      </c>
      <c r="L4" s="253"/>
      <c r="M4" s="246" t="s">
        <v>105</v>
      </c>
      <c r="N4" s="247"/>
      <c r="O4" s="247"/>
      <c r="P4" s="247"/>
      <c r="Q4" s="248"/>
    </row>
    <row r="5" spans="1:18" ht="24.75" customHeight="1" x14ac:dyDescent="0.15">
      <c r="G5" s="17"/>
      <c r="H5" s="62"/>
      <c r="I5" s="62"/>
      <c r="J5" s="63"/>
      <c r="K5" s="257" t="s">
        <v>6</v>
      </c>
      <c r="L5" s="253"/>
      <c r="M5" s="249" t="s">
        <v>112</v>
      </c>
      <c r="N5" s="250"/>
      <c r="O5" s="250"/>
      <c r="P5" s="250"/>
      <c r="Q5" s="251"/>
    </row>
    <row r="6" spans="1:18" ht="24" customHeight="1" x14ac:dyDescent="0.15">
      <c r="B6" s="273" t="s">
        <v>116</v>
      </c>
      <c r="C6" s="273"/>
      <c r="D6" s="273"/>
      <c r="E6" s="273"/>
      <c r="F6" s="273"/>
      <c r="G6" s="273"/>
      <c r="H6" s="273"/>
      <c r="I6" s="273"/>
      <c r="J6" s="273"/>
      <c r="K6" s="273"/>
      <c r="L6" s="273"/>
      <c r="M6" s="273"/>
    </row>
    <row r="7" spans="1:18" ht="30.75" customHeight="1" x14ac:dyDescent="0.15">
      <c r="B7" s="261" t="s">
        <v>3</v>
      </c>
      <c r="C7" s="231"/>
      <c r="D7" s="231"/>
      <c r="E7" s="232"/>
      <c r="F7" s="252" t="s">
        <v>4</v>
      </c>
      <c r="G7" s="253"/>
      <c r="H7" s="254" t="s">
        <v>103</v>
      </c>
      <c r="I7" s="255"/>
      <c r="J7" s="255"/>
      <c r="K7" s="255"/>
      <c r="L7" s="255"/>
      <c r="M7" s="255"/>
      <c r="N7" s="255"/>
      <c r="O7" s="255"/>
      <c r="P7" s="255"/>
      <c r="Q7" s="256"/>
    </row>
    <row r="8" spans="1:18" ht="30.75" customHeight="1" x14ac:dyDescent="0.15">
      <c r="B8" s="233"/>
      <c r="C8" s="234"/>
      <c r="D8" s="234"/>
      <c r="E8" s="235"/>
      <c r="F8" s="252" t="s">
        <v>1</v>
      </c>
      <c r="G8" s="259"/>
      <c r="H8" s="274" t="s">
        <v>106</v>
      </c>
      <c r="I8" s="258"/>
      <c r="J8" s="258"/>
      <c r="K8" s="258"/>
      <c r="L8" s="258"/>
      <c r="M8" s="258"/>
      <c r="N8" s="258"/>
      <c r="O8" s="258"/>
      <c r="P8" s="258"/>
      <c r="Q8" s="259"/>
    </row>
    <row r="9" spans="1:18" ht="30.75" customHeight="1" x14ac:dyDescent="0.15">
      <c r="B9" s="233"/>
      <c r="C9" s="234"/>
      <c r="D9" s="234"/>
      <c r="E9" s="235"/>
      <c r="F9" s="261" t="s">
        <v>0</v>
      </c>
      <c r="G9" s="232"/>
      <c r="H9" s="227" t="s">
        <v>136</v>
      </c>
      <c r="I9" s="228"/>
      <c r="J9" s="228"/>
      <c r="K9" s="228"/>
      <c r="L9" s="228"/>
      <c r="M9" s="228"/>
      <c r="N9" s="228"/>
      <c r="O9" s="228"/>
      <c r="P9" s="228"/>
      <c r="Q9" s="229"/>
    </row>
    <row r="10" spans="1:18" x14ac:dyDescent="0.15">
      <c r="A10" s="64"/>
      <c r="B10" s="261" t="s">
        <v>42</v>
      </c>
      <c r="C10" s="262"/>
      <c r="D10" s="262"/>
      <c r="E10" s="262"/>
      <c r="F10" s="262"/>
      <c r="G10" s="263"/>
      <c r="H10" s="267" t="s">
        <v>41</v>
      </c>
      <c r="I10" s="268"/>
      <c r="J10" s="268"/>
      <c r="K10" s="268"/>
      <c r="L10" s="268"/>
      <c r="M10" s="268"/>
      <c r="N10" s="268"/>
      <c r="O10" s="268"/>
      <c r="P10" s="268"/>
      <c r="Q10" s="269"/>
      <c r="R10" s="64"/>
    </row>
    <row r="11" spans="1:18" x14ac:dyDescent="0.15">
      <c r="A11" s="64"/>
      <c r="B11" s="264"/>
      <c r="C11" s="265"/>
      <c r="D11" s="265"/>
      <c r="E11" s="265"/>
      <c r="F11" s="265"/>
      <c r="G11" s="266"/>
      <c r="H11" s="264"/>
      <c r="I11" s="265"/>
      <c r="J11" s="265"/>
      <c r="K11" s="265"/>
      <c r="L11" s="265"/>
      <c r="M11" s="265"/>
      <c r="N11" s="265"/>
      <c r="O11" s="265"/>
      <c r="P11" s="265"/>
      <c r="Q11" s="266"/>
      <c r="R11" s="64"/>
    </row>
    <row r="12" spans="1:18" ht="28.5" customHeight="1" x14ac:dyDescent="0.15">
      <c r="A12" s="64"/>
      <c r="B12" s="270" t="s">
        <v>2</v>
      </c>
      <c r="C12" s="271"/>
      <c r="D12" s="271"/>
      <c r="E12" s="271"/>
      <c r="F12" s="270" t="s">
        <v>4</v>
      </c>
      <c r="G12" s="272"/>
      <c r="H12" s="271" t="s">
        <v>104</v>
      </c>
      <c r="I12" s="271"/>
      <c r="J12" s="271"/>
      <c r="K12" s="271"/>
      <c r="L12" s="271"/>
      <c r="M12" s="271"/>
      <c r="N12" s="271"/>
      <c r="O12" s="271"/>
      <c r="P12" s="271"/>
      <c r="Q12" s="271"/>
      <c r="R12" s="64"/>
    </row>
    <row r="13" spans="1:18" ht="28.5" customHeight="1" x14ac:dyDescent="0.15">
      <c r="A13" s="64"/>
      <c r="B13" s="271"/>
      <c r="C13" s="271"/>
      <c r="D13" s="271"/>
      <c r="E13" s="271"/>
      <c r="F13" s="270" t="s">
        <v>1</v>
      </c>
      <c r="G13" s="271"/>
      <c r="H13" s="271" t="s">
        <v>107</v>
      </c>
      <c r="I13" s="271"/>
      <c r="J13" s="271"/>
      <c r="K13" s="271"/>
      <c r="L13" s="271"/>
      <c r="M13" s="271"/>
      <c r="N13" s="271"/>
      <c r="O13" s="271"/>
      <c r="P13" s="271"/>
      <c r="Q13" s="271"/>
      <c r="R13" s="64"/>
    </row>
    <row r="14" spans="1:18" x14ac:dyDescent="0.15">
      <c r="A14" s="64"/>
      <c r="B14" s="230" t="s">
        <v>5</v>
      </c>
      <c r="C14" s="231"/>
      <c r="D14" s="231"/>
      <c r="E14" s="231"/>
      <c r="F14" s="231"/>
      <c r="G14" s="232"/>
      <c r="H14" s="239" t="s">
        <v>8</v>
      </c>
      <c r="I14" s="240"/>
      <c r="J14" s="240"/>
      <c r="K14" s="240"/>
      <c r="L14" s="240"/>
      <c r="M14" s="240"/>
      <c r="N14" s="240"/>
      <c r="O14" s="240"/>
      <c r="P14" s="240"/>
      <c r="Q14" s="241"/>
      <c r="R14" s="64"/>
    </row>
    <row r="15" spans="1:18" x14ac:dyDescent="0.15">
      <c r="A15" s="64"/>
      <c r="B15" s="233"/>
      <c r="C15" s="234"/>
      <c r="D15" s="234"/>
      <c r="E15" s="234"/>
      <c r="F15" s="234"/>
      <c r="G15" s="235"/>
      <c r="H15" s="201"/>
      <c r="I15" s="202"/>
      <c r="J15" s="202"/>
      <c r="K15" s="202"/>
      <c r="L15" s="202"/>
      <c r="M15" s="202"/>
      <c r="N15" s="202"/>
      <c r="O15" s="202"/>
      <c r="P15" s="202"/>
      <c r="Q15" s="203"/>
      <c r="R15" s="64"/>
    </row>
    <row r="16" spans="1:18" x14ac:dyDescent="0.15">
      <c r="A16" s="64"/>
      <c r="B16" s="233"/>
      <c r="C16" s="234"/>
      <c r="D16" s="234"/>
      <c r="E16" s="234"/>
      <c r="F16" s="234"/>
      <c r="G16" s="235"/>
      <c r="H16" s="242" t="s">
        <v>130</v>
      </c>
      <c r="I16" s="243"/>
      <c r="J16" s="243"/>
      <c r="K16" s="243"/>
      <c r="L16" s="243"/>
      <c r="M16" s="243"/>
      <c r="N16" s="243"/>
      <c r="O16" s="243"/>
      <c r="P16" s="243"/>
      <c r="Q16" s="244"/>
      <c r="R16" s="64"/>
    </row>
    <row r="17" spans="1:18" x14ac:dyDescent="0.15">
      <c r="A17" s="64"/>
      <c r="B17" s="233"/>
      <c r="C17" s="234"/>
      <c r="D17" s="234"/>
      <c r="E17" s="234"/>
      <c r="F17" s="234"/>
      <c r="G17" s="235"/>
      <c r="H17" s="224" t="s">
        <v>131</v>
      </c>
      <c r="I17" s="225"/>
      <c r="J17" s="225"/>
      <c r="K17" s="225"/>
      <c r="L17" s="225"/>
      <c r="M17" s="225"/>
      <c r="N17" s="225"/>
      <c r="O17" s="225"/>
      <c r="P17" s="225"/>
      <c r="Q17" s="226"/>
      <c r="R17" s="64"/>
    </row>
    <row r="18" spans="1:18" x14ac:dyDescent="0.15">
      <c r="A18" s="64"/>
      <c r="B18" s="233"/>
      <c r="C18" s="234"/>
      <c r="D18" s="234"/>
      <c r="E18" s="234"/>
      <c r="F18" s="234"/>
      <c r="G18" s="235"/>
      <c r="H18" s="224"/>
      <c r="I18" s="225"/>
      <c r="J18" s="225"/>
      <c r="K18" s="225"/>
      <c r="L18" s="225"/>
      <c r="M18" s="225"/>
      <c r="N18" s="225"/>
      <c r="O18" s="225"/>
      <c r="P18" s="225"/>
      <c r="Q18" s="226"/>
      <c r="R18" s="64"/>
    </row>
    <row r="19" spans="1:18" x14ac:dyDescent="0.15">
      <c r="A19" s="64"/>
      <c r="B19" s="233"/>
      <c r="C19" s="234"/>
      <c r="D19" s="234"/>
      <c r="E19" s="234"/>
      <c r="F19" s="234"/>
      <c r="G19" s="235"/>
      <c r="H19" s="224" t="s">
        <v>132</v>
      </c>
      <c r="I19" s="225"/>
      <c r="J19" s="225"/>
      <c r="K19" s="225"/>
      <c r="L19" s="225"/>
      <c r="M19" s="225"/>
      <c r="N19" s="225"/>
      <c r="O19" s="225"/>
      <c r="P19" s="225"/>
      <c r="Q19" s="226"/>
      <c r="R19" s="64"/>
    </row>
    <row r="20" spans="1:18" x14ac:dyDescent="0.15">
      <c r="A20" s="64"/>
      <c r="B20" s="233"/>
      <c r="C20" s="234"/>
      <c r="D20" s="234"/>
      <c r="E20" s="234"/>
      <c r="F20" s="234"/>
      <c r="G20" s="235"/>
      <c r="H20" s="224"/>
      <c r="I20" s="225"/>
      <c r="J20" s="225"/>
      <c r="K20" s="225"/>
      <c r="L20" s="225"/>
      <c r="M20" s="225"/>
      <c r="N20" s="225"/>
      <c r="O20" s="225"/>
      <c r="P20" s="225"/>
      <c r="Q20" s="226"/>
      <c r="R20" s="64"/>
    </row>
    <row r="21" spans="1:18" x14ac:dyDescent="0.15">
      <c r="A21" s="64"/>
      <c r="B21" s="233"/>
      <c r="C21" s="234"/>
      <c r="D21" s="234"/>
      <c r="E21" s="234"/>
      <c r="F21" s="234"/>
      <c r="G21" s="235"/>
      <c r="H21" s="224" t="s">
        <v>133</v>
      </c>
      <c r="I21" s="225"/>
      <c r="J21" s="225"/>
      <c r="K21" s="225"/>
      <c r="L21" s="225"/>
      <c r="M21" s="225"/>
      <c r="N21" s="225"/>
      <c r="O21" s="225"/>
      <c r="P21" s="225"/>
      <c r="Q21" s="226"/>
      <c r="R21" s="64"/>
    </row>
    <row r="22" spans="1:18" x14ac:dyDescent="0.15">
      <c r="A22" s="64"/>
      <c r="B22" s="233"/>
      <c r="C22" s="234"/>
      <c r="D22" s="234"/>
      <c r="E22" s="234"/>
      <c r="F22" s="234"/>
      <c r="G22" s="235"/>
      <c r="H22" s="224"/>
      <c r="I22" s="225"/>
      <c r="J22" s="225"/>
      <c r="K22" s="225"/>
      <c r="L22" s="225"/>
      <c r="M22" s="225"/>
      <c r="N22" s="225"/>
      <c r="O22" s="225"/>
      <c r="P22" s="225"/>
      <c r="Q22" s="226"/>
      <c r="R22" s="64"/>
    </row>
    <row r="23" spans="1:18" x14ac:dyDescent="0.15">
      <c r="A23" s="64"/>
      <c r="B23" s="233"/>
      <c r="C23" s="234"/>
      <c r="D23" s="234"/>
      <c r="E23" s="234"/>
      <c r="F23" s="234"/>
      <c r="G23" s="235"/>
      <c r="H23" s="224" t="s">
        <v>134</v>
      </c>
      <c r="I23" s="225"/>
      <c r="J23" s="225"/>
      <c r="K23" s="225"/>
      <c r="L23" s="225"/>
      <c r="M23" s="225"/>
      <c r="N23" s="225"/>
      <c r="O23" s="225"/>
      <c r="P23" s="225"/>
      <c r="Q23" s="226"/>
      <c r="R23" s="64"/>
    </row>
    <row r="24" spans="1:18" x14ac:dyDescent="0.15">
      <c r="A24" s="64"/>
      <c r="B24" s="233"/>
      <c r="C24" s="234"/>
      <c r="D24" s="234"/>
      <c r="E24" s="234"/>
      <c r="F24" s="234"/>
      <c r="G24" s="235"/>
      <c r="H24" s="224"/>
      <c r="I24" s="225"/>
      <c r="J24" s="225"/>
      <c r="K24" s="225"/>
      <c r="L24" s="225"/>
      <c r="M24" s="225"/>
      <c r="N24" s="225"/>
      <c r="O24" s="225"/>
      <c r="P24" s="225"/>
      <c r="Q24" s="226"/>
      <c r="R24" s="64"/>
    </row>
    <row r="25" spans="1:18" x14ac:dyDescent="0.15">
      <c r="A25" s="64"/>
      <c r="B25" s="233"/>
      <c r="C25" s="234"/>
      <c r="D25" s="234"/>
      <c r="E25" s="234"/>
      <c r="F25" s="234"/>
      <c r="G25" s="235"/>
      <c r="H25" s="224" t="s">
        <v>135</v>
      </c>
      <c r="I25" s="225"/>
      <c r="J25" s="225"/>
      <c r="K25" s="225"/>
      <c r="L25" s="225"/>
      <c r="M25" s="225"/>
      <c r="N25" s="225"/>
      <c r="O25" s="225"/>
      <c r="P25" s="225"/>
      <c r="Q25" s="226"/>
      <c r="R25" s="64"/>
    </row>
    <row r="26" spans="1:18" x14ac:dyDescent="0.15">
      <c r="A26" s="64"/>
      <c r="B26" s="233"/>
      <c r="C26" s="234"/>
      <c r="D26" s="234"/>
      <c r="E26" s="234"/>
      <c r="F26" s="234"/>
      <c r="G26" s="235"/>
      <c r="H26" s="224"/>
      <c r="I26" s="225"/>
      <c r="J26" s="225"/>
      <c r="K26" s="225"/>
      <c r="L26" s="225"/>
      <c r="M26" s="225"/>
      <c r="N26" s="225"/>
      <c r="O26" s="225"/>
      <c r="P26" s="225"/>
      <c r="Q26" s="226"/>
      <c r="R26" s="64"/>
    </row>
    <row r="27" spans="1:18" x14ac:dyDescent="0.15">
      <c r="A27" s="64"/>
      <c r="B27" s="233"/>
      <c r="C27" s="234"/>
      <c r="D27" s="234"/>
      <c r="E27" s="234"/>
      <c r="F27" s="234"/>
      <c r="G27" s="235"/>
      <c r="H27" s="224"/>
      <c r="I27" s="225"/>
      <c r="J27" s="225"/>
      <c r="K27" s="225"/>
      <c r="L27" s="225"/>
      <c r="M27" s="225"/>
      <c r="N27" s="225"/>
      <c r="O27" s="225"/>
      <c r="P27" s="225"/>
      <c r="Q27" s="226"/>
      <c r="R27" s="64"/>
    </row>
    <row r="28" spans="1:18" x14ac:dyDescent="0.15">
      <c r="A28" s="64"/>
      <c r="B28" s="233"/>
      <c r="C28" s="234"/>
      <c r="D28" s="234"/>
      <c r="E28" s="234"/>
      <c r="F28" s="234"/>
      <c r="G28" s="235"/>
      <c r="H28" s="201"/>
      <c r="I28" s="202"/>
      <c r="J28" s="202"/>
      <c r="K28" s="202"/>
      <c r="L28" s="202"/>
      <c r="M28" s="202"/>
      <c r="N28" s="202"/>
      <c r="O28" s="202"/>
      <c r="P28" s="202"/>
      <c r="Q28" s="203"/>
      <c r="R28" s="64"/>
    </row>
    <row r="29" spans="1:18" x14ac:dyDescent="0.15">
      <c r="A29" s="64"/>
      <c r="B29" s="236"/>
      <c r="C29" s="237"/>
      <c r="D29" s="237"/>
      <c r="E29" s="237"/>
      <c r="F29" s="237"/>
      <c r="G29" s="238"/>
      <c r="H29" s="204"/>
      <c r="I29" s="205"/>
      <c r="J29" s="205"/>
      <c r="K29" s="205"/>
      <c r="L29" s="205"/>
      <c r="M29" s="205"/>
      <c r="N29" s="205"/>
      <c r="O29" s="205"/>
      <c r="P29" s="205"/>
      <c r="Q29" s="206"/>
      <c r="R29" s="64"/>
    </row>
    <row r="30" spans="1:18" ht="30.75" customHeight="1" x14ac:dyDescent="0.15">
      <c r="B30" s="257" t="s">
        <v>7</v>
      </c>
      <c r="C30" s="258"/>
      <c r="D30" s="258"/>
      <c r="E30" s="258"/>
      <c r="F30" s="258"/>
      <c r="G30" s="259"/>
      <c r="H30" s="257" t="s">
        <v>108</v>
      </c>
      <c r="I30" s="260"/>
      <c r="J30" s="260"/>
      <c r="K30" s="260"/>
      <c r="L30" s="260"/>
      <c r="M30" s="260"/>
      <c r="N30" s="260"/>
      <c r="O30" s="260"/>
      <c r="P30" s="260"/>
      <c r="Q30" s="253"/>
    </row>
  </sheetData>
  <mergeCells count="36">
    <mergeCell ref="B30:G30"/>
    <mergeCell ref="H30:Q30"/>
    <mergeCell ref="K4:L4"/>
    <mergeCell ref="K5:L5"/>
    <mergeCell ref="B10:G11"/>
    <mergeCell ref="H10:Q11"/>
    <mergeCell ref="B12:E13"/>
    <mergeCell ref="F12:G12"/>
    <mergeCell ref="H12:Q12"/>
    <mergeCell ref="F13:G13"/>
    <mergeCell ref="H13:Q13"/>
    <mergeCell ref="B7:E9"/>
    <mergeCell ref="B6:M6"/>
    <mergeCell ref="F8:G8"/>
    <mergeCell ref="H8:Q8"/>
    <mergeCell ref="F9:G9"/>
    <mergeCell ref="B2:Q2"/>
    <mergeCell ref="M4:Q4"/>
    <mergeCell ref="M5:Q5"/>
    <mergeCell ref="F7:G7"/>
    <mergeCell ref="H7:Q7"/>
    <mergeCell ref="H23:Q23"/>
    <mergeCell ref="H25:Q25"/>
    <mergeCell ref="H27:Q27"/>
    <mergeCell ref="H9:Q9"/>
    <mergeCell ref="B14:G29"/>
    <mergeCell ref="H14:Q14"/>
    <mergeCell ref="H16:Q16"/>
    <mergeCell ref="H18:Q18"/>
    <mergeCell ref="H20:Q20"/>
    <mergeCell ref="H22:Q22"/>
    <mergeCell ref="H24:Q24"/>
    <mergeCell ref="H26:Q26"/>
    <mergeCell ref="H17:Q17"/>
    <mergeCell ref="H19:Q19"/>
    <mergeCell ref="H21:Q21"/>
  </mergeCells>
  <phoneticPr fontId="1"/>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78"/>
  <sheetViews>
    <sheetView tabSelected="1" zoomScale="80" zoomScaleNormal="80" zoomScaleSheetLayoutView="80" workbookViewId="0">
      <selection activeCell="AM70" sqref="AM70:AQ74"/>
    </sheetView>
  </sheetViews>
  <sheetFormatPr defaultRowHeight="13.5" x14ac:dyDescent="0.15"/>
  <cols>
    <col min="1" max="1" width="1.25" style="6" customWidth="1"/>
    <col min="2" max="4" width="3.625" style="6" customWidth="1"/>
    <col min="5" max="10" width="4.375" style="6" customWidth="1"/>
    <col min="11" max="11" width="10.75" style="187" customWidth="1"/>
    <col min="12" max="12" width="1.25" style="13" hidden="1" customWidth="1"/>
    <col min="13" max="13" width="10.875" style="13" hidden="1" customWidth="1"/>
    <col min="14" max="16" width="9" style="13" hidden="1" customWidth="1"/>
    <col min="17" max="17" width="11.875" style="13" hidden="1" customWidth="1"/>
    <col min="18" max="18" width="9" style="13" hidden="1" customWidth="1"/>
    <col min="19" max="21" width="5.5" style="13" hidden="1" customWidth="1"/>
    <col min="22" max="23" width="15.25" style="13" hidden="1" customWidth="1"/>
    <col min="24" max="25" width="20.625" style="13" customWidth="1"/>
    <col min="26" max="26" width="10.75" style="13" customWidth="1"/>
    <col min="27" max="34" width="9" style="13" hidden="1" customWidth="1"/>
    <col min="35" max="35" width="8" style="13" hidden="1" customWidth="1"/>
    <col min="36" max="36" width="5.625" style="13" hidden="1" customWidth="1"/>
    <col min="37" max="38" width="20.625" style="13" customWidth="1"/>
    <col min="39" max="43" width="6.75" style="13" customWidth="1"/>
    <col min="44" max="16384" width="9" style="13"/>
  </cols>
  <sheetData>
    <row r="1" spans="1:51" ht="22.5" customHeight="1" x14ac:dyDescent="0.15">
      <c r="B1" s="103" t="s">
        <v>113</v>
      </c>
      <c r="C1" s="103"/>
      <c r="D1" s="103"/>
      <c r="E1" s="103"/>
      <c r="F1" s="103"/>
      <c r="G1" s="103"/>
      <c r="H1" s="103"/>
      <c r="I1" s="103"/>
      <c r="J1" s="103"/>
      <c r="K1" s="185"/>
      <c r="AM1" s="106" t="s">
        <v>44</v>
      </c>
    </row>
    <row r="2" spans="1:51" ht="20.25" customHeight="1" x14ac:dyDescent="0.15">
      <c r="B2" s="103"/>
      <c r="C2" s="103"/>
      <c r="D2" s="103"/>
      <c r="E2" s="103"/>
      <c r="F2" s="103"/>
      <c r="G2" s="103"/>
      <c r="H2" s="103"/>
      <c r="I2" s="103"/>
      <c r="J2" s="103"/>
      <c r="K2" s="185"/>
      <c r="L2" s="103"/>
      <c r="M2" s="103"/>
      <c r="N2" s="103"/>
      <c r="O2" s="103"/>
      <c r="P2" s="103"/>
      <c r="Q2" s="103"/>
      <c r="R2" s="103"/>
      <c r="S2" s="103"/>
      <c r="T2" s="103"/>
      <c r="U2" s="103"/>
      <c r="V2" s="103"/>
      <c r="W2" s="103"/>
      <c r="X2" s="103"/>
      <c r="Y2" s="103"/>
      <c r="Z2" s="103"/>
      <c r="AN2" s="104" t="s">
        <v>45</v>
      </c>
      <c r="AO2" s="272" t="s">
        <v>51</v>
      </c>
      <c r="AP2" s="272"/>
    </row>
    <row r="3" spans="1:51" ht="20.25" customHeight="1" x14ac:dyDescent="0.15">
      <c r="B3" s="103"/>
      <c r="C3" s="103"/>
      <c r="D3" s="103"/>
      <c r="E3" s="103"/>
      <c r="F3" s="103"/>
      <c r="G3" s="103"/>
      <c r="H3" s="103"/>
      <c r="I3" s="103"/>
      <c r="J3" s="103"/>
      <c r="K3" s="185"/>
      <c r="L3" s="103"/>
      <c r="M3" s="103"/>
      <c r="N3" s="103"/>
      <c r="O3" s="103"/>
      <c r="P3" s="103"/>
      <c r="Q3" s="103"/>
      <c r="R3" s="103"/>
      <c r="S3" s="103"/>
      <c r="T3" s="103"/>
      <c r="U3" s="103"/>
      <c r="V3" s="103"/>
      <c r="W3" s="103"/>
      <c r="X3" s="103"/>
      <c r="Y3" s="103"/>
      <c r="Z3" s="103"/>
      <c r="AN3" s="104" t="s">
        <v>46</v>
      </c>
      <c r="AO3" s="272" t="s">
        <v>52</v>
      </c>
      <c r="AP3" s="272"/>
    </row>
    <row r="4" spans="1:51" ht="20.25" customHeight="1" x14ac:dyDescent="0.15">
      <c r="B4" s="429" t="s">
        <v>36</v>
      </c>
      <c r="C4" s="430"/>
      <c r="D4" s="431"/>
      <c r="E4" s="435" t="s">
        <v>102</v>
      </c>
      <c r="F4" s="436"/>
      <c r="G4" s="436"/>
      <c r="H4" s="436"/>
      <c r="I4" s="436"/>
      <c r="J4" s="437"/>
      <c r="K4" s="441" t="s">
        <v>37</v>
      </c>
      <c r="L4" s="189"/>
      <c r="M4" s="189"/>
      <c r="N4" s="189"/>
      <c r="O4" s="189"/>
      <c r="P4" s="189"/>
      <c r="Q4" s="189"/>
      <c r="R4" s="189"/>
      <c r="S4" s="189"/>
      <c r="T4" s="189"/>
      <c r="U4" s="189"/>
      <c r="V4" s="189"/>
      <c r="W4" s="189"/>
      <c r="X4" s="429" t="str">
        <f>'評価シート（指定概要）'!H12</f>
        <v>社会福祉法人　川西市社会福祉協議会</v>
      </c>
      <c r="Y4" s="431"/>
      <c r="Z4" s="443" t="s">
        <v>38</v>
      </c>
      <c r="AA4" s="1"/>
      <c r="AB4" s="1"/>
      <c r="AC4" s="1"/>
      <c r="AD4" s="1"/>
      <c r="AE4" s="1"/>
      <c r="AF4" s="1"/>
      <c r="AG4" s="1"/>
      <c r="AH4" s="1"/>
      <c r="AI4" s="1"/>
      <c r="AJ4" s="1"/>
      <c r="AK4" s="444" t="str">
        <f>'評価シート（指定概要）'!M4</f>
        <v>健康福祉部　福祉推進室　障害福祉課</v>
      </c>
      <c r="AL4" s="445"/>
      <c r="AN4" s="104" t="s">
        <v>47</v>
      </c>
      <c r="AO4" s="272" t="s">
        <v>49</v>
      </c>
      <c r="AP4" s="272"/>
    </row>
    <row r="5" spans="1:51" ht="20.25" customHeight="1" thickBot="1" x14ac:dyDescent="0.2">
      <c r="B5" s="432"/>
      <c r="C5" s="433"/>
      <c r="D5" s="434"/>
      <c r="E5" s="438"/>
      <c r="F5" s="439"/>
      <c r="G5" s="439"/>
      <c r="H5" s="439"/>
      <c r="I5" s="439"/>
      <c r="J5" s="440"/>
      <c r="K5" s="442"/>
      <c r="L5" s="190"/>
      <c r="M5" s="190"/>
      <c r="N5" s="190"/>
      <c r="O5" s="190"/>
      <c r="P5" s="190"/>
      <c r="Q5" s="190"/>
      <c r="R5" s="190"/>
      <c r="S5" s="190"/>
      <c r="T5" s="190"/>
      <c r="U5" s="190"/>
      <c r="V5" s="190"/>
      <c r="W5" s="190"/>
      <c r="X5" s="432"/>
      <c r="Y5" s="434"/>
      <c r="Z5" s="441"/>
      <c r="AA5" s="1"/>
      <c r="AB5" s="1"/>
      <c r="AC5" s="1"/>
      <c r="AD5" s="1"/>
      <c r="AE5" s="1"/>
      <c r="AF5" s="1"/>
      <c r="AG5" s="1"/>
      <c r="AH5" s="1"/>
      <c r="AI5" s="1"/>
      <c r="AJ5" s="1"/>
      <c r="AK5" s="446"/>
      <c r="AL5" s="447"/>
      <c r="AN5" s="107" t="s">
        <v>48</v>
      </c>
      <c r="AO5" s="480" t="s">
        <v>50</v>
      </c>
      <c r="AP5" s="480"/>
    </row>
    <row r="6" spans="1:51" s="4" customFormat="1" ht="30.75" customHeight="1" thickBot="1" x14ac:dyDescent="0.2">
      <c r="A6" s="20"/>
      <c r="B6" s="456" t="s">
        <v>43</v>
      </c>
      <c r="C6" s="457"/>
      <c r="D6" s="457"/>
      <c r="E6" s="457"/>
      <c r="F6" s="457"/>
      <c r="G6" s="457"/>
      <c r="H6" s="457"/>
      <c r="I6" s="457"/>
      <c r="J6" s="458"/>
      <c r="K6" s="469" t="s">
        <v>54</v>
      </c>
      <c r="L6" s="470"/>
      <c r="M6" s="470"/>
      <c r="N6" s="470"/>
      <c r="O6" s="470"/>
      <c r="P6" s="470"/>
      <c r="Q6" s="470"/>
      <c r="R6" s="470"/>
      <c r="S6" s="470"/>
      <c r="T6" s="470"/>
      <c r="U6" s="470"/>
      <c r="V6" s="470"/>
      <c r="W6" s="470"/>
      <c r="X6" s="470"/>
      <c r="Y6" s="471"/>
      <c r="Z6" s="469" t="s">
        <v>53</v>
      </c>
      <c r="AA6" s="470"/>
      <c r="AB6" s="470"/>
      <c r="AC6" s="470"/>
      <c r="AD6" s="470"/>
      <c r="AE6" s="470"/>
      <c r="AF6" s="470"/>
      <c r="AG6" s="470"/>
      <c r="AH6" s="470"/>
      <c r="AI6" s="470"/>
      <c r="AJ6" s="470"/>
      <c r="AK6" s="470"/>
      <c r="AL6" s="471"/>
      <c r="AM6" s="484" t="s">
        <v>58</v>
      </c>
      <c r="AN6" s="485"/>
      <c r="AO6" s="485"/>
      <c r="AP6" s="485"/>
      <c r="AQ6" s="486"/>
    </row>
    <row r="7" spans="1:51" s="140" customFormat="1" ht="30.75" customHeight="1" thickTop="1" thickBot="1" x14ac:dyDescent="0.2">
      <c r="A7" s="132"/>
      <c r="B7" s="380" t="s">
        <v>78</v>
      </c>
      <c r="C7" s="381"/>
      <c r="D7" s="381"/>
      <c r="E7" s="381"/>
      <c r="F7" s="381"/>
      <c r="G7" s="381"/>
      <c r="H7" s="381"/>
      <c r="I7" s="381"/>
      <c r="J7" s="382"/>
      <c r="K7" s="197" t="s">
        <v>56</v>
      </c>
      <c r="L7" s="198"/>
      <c r="M7" s="198"/>
      <c r="N7" s="198"/>
      <c r="O7" s="198"/>
      <c r="P7" s="198"/>
      <c r="Q7" s="198"/>
      <c r="R7" s="198"/>
      <c r="S7" s="198"/>
      <c r="T7" s="198"/>
      <c r="U7" s="198"/>
      <c r="V7" s="198"/>
      <c r="W7" s="198"/>
      <c r="X7" s="489" t="s">
        <v>79</v>
      </c>
      <c r="Y7" s="483"/>
      <c r="Z7" s="199" t="s">
        <v>56</v>
      </c>
      <c r="AA7" s="200"/>
      <c r="AB7" s="200"/>
      <c r="AC7" s="200"/>
      <c r="AD7" s="200"/>
      <c r="AE7" s="200"/>
      <c r="AF7" s="200"/>
      <c r="AG7" s="200"/>
      <c r="AH7" s="200"/>
      <c r="AI7" s="200"/>
      <c r="AJ7" s="200"/>
      <c r="AK7" s="524" t="s">
        <v>79</v>
      </c>
      <c r="AL7" s="525"/>
      <c r="AM7" s="487"/>
      <c r="AN7" s="359"/>
      <c r="AO7" s="359"/>
      <c r="AP7" s="359"/>
      <c r="AQ7" s="488"/>
    </row>
    <row r="8" spans="1:51" s="140" customFormat="1" ht="30.75" hidden="1" customHeight="1" thickTop="1" thickBot="1" x14ac:dyDescent="0.2">
      <c r="A8" s="132"/>
      <c r="B8" s="193"/>
      <c r="C8" s="194"/>
      <c r="D8" s="194"/>
      <c r="E8" s="194"/>
      <c r="F8" s="194"/>
      <c r="G8" s="194"/>
      <c r="H8" s="194"/>
      <c r="I8" s="194"/>
      <c r="J8" s="195"/>
      <c r="K8" s="196"/>
      <c r="L8" s="134"/>
      <c r="M8" s="134"/>
      <c r="N8" s="134"/>
      <c r="O8" s="134"/>
      <c r="P8" s="135"/>
      <c r="Q8" s="105" t="s">
        <v>20</v>
      </c>
      <c r="R8" s="472" t="s">
        <v>21</v>
      </c>
      <c r="S8" s="472"/>
      <c r="T8" s="472"/>
      <c r="U8" s="473"/>
      <c r="V8" s="137"/>
      <c r="W8" s="137"/>
      <c r="X8" s="137"/>
      <c r="Y8" s="137"/>
      <c r="Z8" s="128"/>
      <c r="AA8" s="134"/>
      <c r="AB8" s="134"/>
      <c r="AC8" s="134"/>
      <c r="AD8" s="134"/>
      <c r="AE8" s="135"/>
      <c r="AF8" s="135"/>
      <c r="AG8" s="136"/>
      <c r="AH8" s="137"/>
      <c r="AI8" s="137"/>
      <c r="AJ8" s="137"/>
      <c r="AK8" s="137"/>
      <c r="AL8" s="137"/>
      <c r="AM8" s="133"/>
      <c r="AN8" s="138"/>
      <c r="AO8" s="138"/>
      <c r="AP8" s="138"/>
      <c r="AQ8" s="139"/>
    </row>
    <row r="9" spans="1:51" ht="25.5" hidden="1" customHeight="1" thickTop="1" thickBot="1" x14ac:dyDescent="0.2">
      <c r="B9" s="380" t="s">
        <v>10</v>
      </c>
      <c r="C9" s="381"/>
      <c r="D9" s="381"/>
      <c r="E9" s="381"/>
      <c r="F9" s="381"/>
      <c r="G9" s="381"/>
      <c r="H9" s="381"/>
      <c r="I9" s="381"/>
      <c r="J9" s="382"/>
      <c r="K9" s="176" t="s">
        <v>28</v>
      </c>
      <c r="L9" s="95"/>
      <c r="M9" s="95"/>
      <c r="N9" s="95"/>
      <c r="O9" s="95"/>
      <c r="P9" s="96" t="s">
        <v>15</v>
      </c>
      <c r="Q9" s="97">
        <v>3</v>
      </c>
      <c r="R9" s="98">
        <v>2.5</v>
      </c>
      <c r="S9" s="95" t="s">
        <v>19</v>
      </c>
      <c r="T9" s="95"/>
      <c r="U9" s="95"/>
      <c r="V9" s="95"/>
      <c r="W9" s="95"/>
      <c r="X9" s="95"/>
      <c r="Y9" s="95"/>
      <c r="Z9" s="116" t="s">
        <v>28</v>
      </c>
      <c r="AA9" s="99"/>
      <c r="AB9" s="99"/>
      <c r="AC9" s="99"/>
      <c r="AD9" s="99"/>
      <c r="AE9" s="100" t="s">
        <v>15</v>
      </c>
      <c r="AF9" s="101">
        <v>3</v>
      </c>
      <c r="AG9" s="102">
        <v>2.5</v>
      </c>
      <c r="AH9" s="99" t="s">
        <v>19</v>
      </c>
      <c r="AI9" s="99"/>
      <c r="AJ9" s="99"/>
      <c r="AK9" s="99"/>
      <c r="AL9" s="99"/>
      <c r="AM9" s="481" t="s">
        <v>28</v>
      </c>
      <c r="AN9" s="482"/>
      <c r="AO9" s="482"/>
      <c r="AP9" s="482"/>
      <c r="AQ9" s="483"/>
    </row>
    <row r="10" spans="1:51" s="1" customFormat="1" ht="40.5" customHeight="1" thickBot="1" x14ac:dyDescent="0.2">
      <c r="A10" s="21"/>
      <c r="B10" s="383" t="s">
        <v>60</v>
      </c>
      <c r="C10" s="384"/>
      <c r="D10" s="384"/>
      <c r="E10" s="384"/>
      <c r="F10" s="384"/>
      <c r="G10" s="384"/>
      <c r="H10" s="384"/>
      <c r="I10" s="384"/>
      <c r="J10" s="385"/>
      <c r="K10" s="117" t="str">
        <f>IF(M10="評価なし","評価なし",IF(M10&gt;=2.5,"A",IF(M10&gt;=1.5,"B", IF(M10&gt;=0.5,"C",IF(M10&lt;0.5,"D","評価なし")))))</f>
        <v>A</v>
      </c>
      <c r="L10" s="69"/>
      <c r="M10" s="70">
        <f>IF(AND(M12="評価なし",M14="評価なし",M16="評価なし",M21="評価なし",M22="評価なし",M27="評価なし",M28="評価なし",M29="評価なし",M30="評価なし"),"評価なし",(N12+N14+N16+N21+N22+N27+N28+N29+N30)/(9-N10))</f>
        <v>3</v>
      </c>
      <c r="N10" s="71">
        <f>COUNTIF(M12:M17,"評価なし")+COUNTIF(M21:M22,"評価なし")+COUNTIF(M27:M30,"評価なし")</f>
        <v>0</v>
      </c>
      <c r="O10" s="69"/>
      <c r="P10" s="72" t="s">
        <v>16</v>
      </c>
      <c r="Q10" s="73">
        <v>2</v>
      </c>
      <c r="R10" s="74">
        <v>1.5</v>
      </c>
      <c r="S10" s="69" t="s">
        <v>19</v>
      </c>
      <c r="T10" s="69">
        <v>2.5</v>
      </c>
      <c r="U10" s="69" t="s">
        <v>26</v>
      </c>
      <c r="V10" s="69"/>
      <c r="W10" s="69"/>
      <c r="X10" s="490"/>
      <c r="Y10" s="491"/>
      <c r="Z10" s="117" t="str">
        <f>IF(AB10="評価なし","評価なし",IF(AB10&gt;=2.5,"A",IF(AB10&gt;=1.5,"B", IF(AB10&gt;=0.5,"C",IF(AB10&lt;0.5,"D","評価なし")))))</f>
        <v>A</v>
      </c>
      <c r="AA10" s="2"/>
      <c r="AB10" s="67">
        <f>IF(AND(AB12="評価なし",AB14="評価なし",AB16="評価なし",AB21="評価なし",AB22="評価なし",AB27="評価なし",AB28="評価なし",AB29="評価なし",AB30="評価なし"),"評価なし",(AC12+AC14+AC16+AC21+AC22+AC27+AC28+AC29+AC30)/(9-AC10))</f>
        <v>3</v>
      </c>
      <c r="AC10" s="42">
        <f>COUNTIF(AB12:AB17,"評価なし")+COUNTIF(AB21:AB22,"評価なし")+COUNTIF(AB27:AB30,"評価なし")</f>
        <v>0</v>
      </c>
      <c r="AD10" s="2"/>
      <c r="AE10" s="19" t="s">
        <v>16</v>
      </c>
      <c r="AF10" s="25">
        <v>2</v>
      </c>
      <c r="AG10" s="26">
        <v>1.5</v>
      </c>
      <c r="AH10" s="27" t="s">
        <v>19</v>
      </c>
      <c r="AI10" s="27">
        <v>2.5</v>
      </c>
      <c r="AJ10" s="27" t="s">
        <v>26</v>
      </c>
      <c r="AK10" s="490"/>
      <c r="AL10" s="508"/>
      <c r="AM10" s="383" t="s">
        <v>57</v>
      </c>
      <c r="AN10" s="384"/>
      <c r="AO10" s="384"/>
      <c r="AP10" s="384"/>
      <c r="AQ10" s="385"/>
      <c r="AR10" s="88"/>
      <c r="AS10" s="88"/>
      <c r="AT10" s="88"/>
      <c r="AU10" s="88"/>
      <c r="AV10" s="88"/>
      <c r="AW10" s="88"/>
      <c r="AX10" s="88"/>
      <c r="AY10" s="88"/>
    </row>
    <row r="11" spans="1:51" ht="42.75" customHeight="1" x14ac:dyDescent="0.15">
      <c r="B11" s="386" t="s">
        <v>29</v>
      </c>
      <c r="C11" s="387"/>
      <c r="D11" s="387"/>
      <c r="E11" s="387"/>
      <c r="F11" s="387"/>
      <c r="G11" s="387"/>
      <c r="H11" s="387"/>
      <c r="I11" s="387"/>
      <c r="J11" s="388"/>
      <c r="K11" s="127" t="str">
        <f>IF(M11="評価なし","評価なし",IF(M11&gt;=2.5,"A",IF(M11&gt;=1.5,"B", IF(M11&gt;=0.5,"C",IF(M11&lt;0.5,"D","評価なし")))))</f>
        <v>A</v>
      </c>
      <c r="L11" s="17"/>
      <c r="M11" s="68">
        <f>IF(AND(M12="評価なし",M14="評価なし",M16="評価なし"),"評価なし",(N12+N14+N16)/(3-N11))</f>
        <v>3</v>
      </c>
      <c r="N11" s="17">
        <f>COUNTIF(M12:M17,"評価なし")</f>
        <v>0</v>
      </c>
      <c r="O11" s="17"/>
      <c r="P11" s="28" t="s">
        <v>17</v>
      </c>
      <c r="Q11" s="29">
        <v>1</v>
      </c>
      <c r="R11" s="30">
        <v>0.5</v>
      </c>
      <c r="S11" s="31" t="s">
        <v>19</v>
      </c>
      <c r="T11" s="31">
        <v>1.5</v>
      </c>
      <c r="U11" s="31" t="s">
        <v>26</v>
      </c>
      <c r="V11" s="31"/>
      <c r="W11" s="31"/>
      <c r="X11" s="492"/>
      <c r="Y11" s="493"/>
      <c r="Z11" s="129" t="str">
        <f>IF(AB11="評価なし","評価なし",IF(AB11&gt;=2.5,"A",IF(AB11&gt;=1.5,"B", IF(AB11&gt;=0.5,"C",IF(AB11&lt;0.5,"D","評価なし")))))</f>
        <v>A</v>
      </c>
      <c r="AA11" s="17"/>
      <c r="AB11" s="14">
        <f>IF(AND(AB12="評価なし",AB14="評価なし",AB16="評価なし"),"評価なし",(AC12+AC14+AC16)/(3-AC11))</f>
        <v>3</v>
      </c>
      <c r="AC11" s="17">
        <f>COUNTIF(AB12:AB17,"評価なし")</f>
        <v>0</v>
      </c>
      <c r="AD11" s="17"/>
      <c r="AE11" s="10" t="s">
        <v>17</v>
      </c>
      <c r="AF11" s="11">
        <v>1</v>
      </c>
      <c r="AG11" s="8">
        <v>0.5</v>
      </c>
      <c r="AH11" s="9" t="s">
        <v>19</v>
      </c>
      <c r="AI11" s="9">
        <v>1.5</v>
      </c>
      <c r="AJ11" s="9" t="s">
        <v>26</v>
      </c>
      <c r="AK11" s="321"/>
      <c r="AL11" s="322"/>
      <c r="AM11" s="386" t="s">
        <v>29</v>
      </c>
      <c r="AN11" s="387"/>
      <c r="AO11" s="387"/>
      <c r="AP11" s="387"/>
      <c r="AQ11" s="388"/>
      <c r="AR11" s="66"/>
      <c r="AS11" s="66"/>
      <c r="AT11" s="66"/>
      <c r="AU11" s="66"/>
      <c r="AV11" s="66"/>
      <c r="AW11" s="66"/>
      <c r="AX11" s="66"/>
      <c r="AY11" s="66"/>
    </row>
    <row r="12" spans="1:51" ht="52.5" customHeight="1" x14ac:dyDescent="0.15">
      <c r="B12" s="389" t="s">
        <v>94</v>
      </c>
      <c r="C12" s="390"/>
      <c r="D12" s="390"/>
      <c r="E12" s="390"/>
      <c r="F12" s="390"/>
      <c r="G12" s="390"/>
      <c r="H12" s="390"/>
      <c r="I12" s="390"/>
      <c r="J12" s="391"/>
      <c r="K12" s="479" t="s">
        <v>127</v>
      </c>
      <c r="L12" s="43"/>
      <c r="M12" s="474" t="str">
        <f>IF(K12="A","3",IF(K12="B","2", IF(K12="C","1",IF(K12="D","0","評価なし"))))</f>
        <v>3</v>
      </c>
      <c r="N12" s="77" t="str">
        <f>IF(M12="評価なし",0,M12)</f>
        <v>3</v>
      </c>
      <c r="O12" s="43"/>
      <c r="P12" s="115" t="s">
        <v>18</v>
      </c>
      <c r="Q12" s="79">
        <v>0</v>
      </c>
      <c r="R12" s="80">
        <v>0.5</v>
      </c>
      <c r="S12" s="81" t="s">
        <v>26</v>
      </c>
      <c r="T12" s="81"/>
      <c r="U12" s="81"/>
      <c r="V12" s="81"/>
      <c r="W12" s="81"/>
      <c r="X12" s="494" t="s">
        <v>140</v>
      </c>
      <c r="Y12" s="495"/>
      <c r="Z12" s="479" t="s">
        <v>127</v>
      </c>
      <c r="AA12" s="124"/>
      <c r="AB12" s="517" t="str">
        <f>IF(Z12="A","3",IF(Z12="B","2", IF(Z12="C","1",IF(Z12="D","0","評価なし"))))</f>
        <v>3</v>
      </c>
      <c r="AC12" s="58" t="str">
        <f>IF(AB12="評価なし",0,AB12)</f>
        <v>3</v>
      </c>
      <c r="AD12" s="124"/>
      <c r="AE12" s="141" t="s">
        <v>109</v>
      </c>
      <c r="AF12" s="142">
        <v>0</v>
      </c>
      <c r="AG12" s="143">
        <v>0.5</v>
      </c>
      <c r="AH12" s="144" t="s">
        <v>26</v>
      </c>
      <c r="AI12" s="144"/>
      <c r="AJ12" s="144"/>
      <c r="AK12" s="509" t="s">
        <v>172</v>
      </c>
      <c r="AL12" s="510"/>
      <c r="AM12" s="637" t="s">
        <v>208</v>
      </c>
      <c r="AN12" s="638"/>
      <c r="AO12" s="638"/>
      <c r="AP12" s="638"/>
      <c r="AQ12" s="639"/>
    </row>
    <row r="13" spans="1:51" ht="52.5" customHeight="1" x14ac:dyDescent="0.15">
      <c r="B13" s="392"/>
      <c r="C13" s="393"/>
      <c r="D13" s="393"/>
      <c r="E13" s="393"/>
      <c r="F13" s="393"/>
      <c r="G13" s="393"/>
      <c r="H13" s="393"/>
      <c r="I13" s="393"/>
      <c r="J13" s="394"/>
      <c r="K13" s="477"/>
      <c r="L13" s="44"/>
      <c r="M13" s="475" t="str">
        <f>IF(K13="A","10",IF(K13="B","8", IF(K13="C","7",IF(K13="D","5","0"))))</f>
        <v>0</v>
      </c>
      <c r="N13" s="44"/>
      <c r="O13" s="44"/>
      <c r="P13" s="82" t="s">
        <v>22</v>
      </c>
      <c r="Q13" s="44"/>
      <c r="R13" s="44"/>
      <c r="S13" s="44"/>
      <c r="T13" s="44"/>
      <c r="U13" s="44"/>
      <c r="V13" s="44"/>
      <c r="W13" s="44"/>
      <c r="X13" s="496"/>
      <c r="Y13" s="497"/>
      <c r="Z13" s="477"/>
      <c r="AA13" s="60"/>
      <c r="AB13" s="518" t="str">
        <f>IF(Z13="A","10",IF(Z13="B","8", IF(Z13="C","7",IF(Z13="D","5","0"))))</f>
        <v>0</v>
      </c>
      <c r="AC13" s="60"/>
      <c r="AD13" s="60"/>
      <c r="AE13" s="145" t="s">
        <v>22</v>
      </c>
      <c r="AF13" s="60"/>
      <c r="AG13" s="60"/>
      <c r="AH13" s="60"/>
      <c r="AI13" s="60"/>
      <c r="AJ13" s="60"/>
      <c r="AK13" s="511"/>
      <c r="AL13" s="512"/>
      <c r="AM13" s="640"/>
      <c r="AN13" s="641"/>
      <c r="AO13" s="641"/>
      <c r="AP13" s="641"/>
      <c r="AQ13" s="642"/>
    </row>
    <row r="14" spans="1:51" ht="52.5" customHeight="1" x14ac:dyDescent="0.15">
      <c r="B14" s="395" t="s">
        <v>93</v>
      </c>
      <c r="C14" s="396"/>
      <c r="D14" s="396"/>
      <c r="E14" s="396"/>
      <c r="F14" s="396"/>
      <c r="G14" s="396"/>
      <c r="H14" s="396"/>
      <c r="I14" s="396"/>
      <c r="J14" s="397"/>
      <c r="K14" s="477" t="s">
        <v>127</v>
      </c>
      <c r="L14" s="44"/>
      <c r="M14" s="475" t="str">
        <f>IF(K14="A","3",IF(K14="B","2", IF(K14="C","1",IF(K14="D","0","評価なし"))))</f>
        <v>3</v>
      </c>
      <c r="N14" s="83" t="str">
        <f>IF(M14="評価なし",0,M14)</f>
        <v>3</v>
      </c>
      <c r="O14" s="44"/>
      <c r="P14" s="44" t="s">
        <v>25</v>
      </c>
      <c r="Q14" s="44"/>
      <c r="R14" s="44"/>
      <c r="S14" s="44"/>
      <c r="T14" s="44"/>
      <c r="U14" s="44"/>
      <c r="V14" s="44"/>
      <c r="W14" s="44"/>
      <c r="X14" s="498" t="s">
        <v>117</v>
      </c>
      <c r="Y14" s="499"/>
      <c r="Z14" s="477" t="s">
        <v>127</v>
      </c>
      <c r="AA14" s="60"/>
      <c r="AB14" s="518" t="str">
        <f>IF(Z14="A","3",IF(Z14="B","2", IF(Z14="C","1",IF(Z14="D","0","評価なし"))))</f>
        <v>3</v>
      </c>
      <c r="AC14" s="61" t="str">
        <f>IF(AB14="評価なし",0,AB14)</f>
        <v>3</v>
      </c>
      <c r="AD14" s="60"/>
      <c r="AE14" s="60" t="s">
        <v>110</v>
      </c>
      <c r="AF14" s="60"/>
      <c r="AG14" s="60"/>
      <c r="AH14" s="60"/>
      <c r="AI14" s="60"/>
      <c r="AJ14" s="60"/>
      <c r="AK14" s="513" t="s">
        <v>173</v>
      </c>
      <c r="AL14" s="513"/>
      <c r="AM14" s="640" t="s">
        <v>208</v>
      </c>
      <c r="AN14" s="641"/>
      <c r="AO14" s="641"/>
      <c r="AP14" s="641"/>
      <c r="AQ14" s="642"/>
    </row>
    <row r="15" spans="1:51" ht="52.5" customHeight="1" x14ac:dyDescent="0.15">
      <c r="B15" s="392"/>
      <c r="C15" s="393"/>
      <c r="D15" s="393"/>
      <c r="E15" s="393"/>
      <c r="F15" s="393"/>
      <c r="G15" s="393"/>
      <c r="H15" s="393"/>
      <c r="I15" s="393"/>
      <c r="J15" s="394"/>
      <c r="K15" s="477"/>
      <c r="L15" s="44"/>
      <c r="M15" s="475" t="str">
        <f>IF(K15="A","10",IF(K15="B","8", IF(K15="C","7",IF(K15="D","5","0"))))</f>
        <v>0</v>
      </c>
      <c r="N15" s="44"/>
      <c r="O15" s="44"/>
      <c r="P15" s="44" t="s">
        <v>23</v>
      </c>
      <c r="Q15" s="44"/>
      <c r="R15" s="44"/>
      <c r="S15" s="44"/>
      <c r="T15" s="44"/>
      <c r="U15" s="44"/>
      <c r="V15" s="44"/>
      <c r="W15" s="44"/>
      <c r="X15" s="498"/>
      <c r="Y15" s="499"/>
      <c r="Z15" s="477"/>
      <c r="AA15" s="60"/>
      <c r="AB15" s="518" t="str">
        <f>IF(Z15="A","10",IF(Z15="B","8", IF(Z15="C","7",IF(Z15="D","5","0"))))</f>
        <v>0</v>
      </c>
      <c r="AC15" s="60"/>
      <c r="AD15" s="60"/>
      <c r="AE15" s="60" t="s">
        <v>23</v>
      </c>
      <c r="AF15" s="60"/>
      <c r="AG15" s="60"/>
      <c r="AH15" s="60"/>
      <c r="AI15" s="60"/>
      <c r="AJ15" s="60"/>
      <c r="AK15" s="513"/>
      <c r="AL15" s="513"/>
      <c r="AM15" s="640"/>
      <c r="AN15" s="641"/>
      <c r="AO15" s="641"/>
      <c r="AP15" s="641"/>
      <c r="AQ15" s="642"/>
    </row>
    <row r="16" spans="1:51" ht="52.5" customHeight="1" x14ac:dyDescent="0.15">
      <c r="B16" s="395" t="s">
        <v>95</v>
      </c>
      <c r="C16" s="396"/>
      <c r="D16" s="396"/>
      <c r="E16" s="396"/>
      <c r="F16" s="396"/>
      <c r="G16" s="396"/>
      <c r="H16" s="396"/>
      <c r="I16" s="396"/>
      <c r="J16" s="397"/>
      <c r="K16" s="477" t="s">
        <v>127</v>
      </c>
      <c r="L16" s="44"/>
      <c r="M16" s="475" t="str">
        <f>IF(K16="A","3",IF(K16="B","2", IF(K16="C","1",IF(K16="D","0","評価なし"))))</f>
        <v>3</v>
      </c>
      <c r="N16" s="83" t="str">
        <f>IF(M16="評価なし",0,M16)</f>
        <v>3</v>
      </c>
      <c r="O16" s="44"/>
      <c r="P16" s="44" t="s">
        <v>24</v>
      </c>
      <c r="Q16" s="44"/>
      <c r="R16" s="44"/>
      <c r="S16" s="44"/>
      <c r="T16" s="44"/>
      <c r="U16" s="44"/>
      <c r="V16" s="44"/>
      <c r="W16" s="44"/>
      <c r="X16" s="496" t="s">
        <v>141</v>
      </c>
      <c r="Y16" s="497"/>
      <c r="Z16" s="477" t="s">
        <v>127</v>
      </c>
      <c r="AA16" s="60"/>
      <c r="AB16" s="518" t="str">
        <f>IF(Z16="A","3",IF(Z16="B","2", IF(Z16="C","1",IF(Z16="D","0","評価なし"))))</f>
        <v>3</v>
      </c>
      <c r="AC16" s="61" t="str">
        <f>IF(AB16="評価なし",0,AB16)</f>
        <v>3</v>
      </c>
      <c r="AD16" s="60"/>
      <c r="AE16" s="60" t="s">
        <v>24</v>
      </c>
      <c r="AF16" s="60"/>
      <c r="AG16" s="60"/>
      <c r="AH16" s="60"/>
      <c r="AI16" s="60"/>
      <c r="AJ16" s="60"/>
      <c r="AK16" s="513" t="s">
        <v>174</v>
      </c>
      <c r="AL16" s="513"/>
      <c r="AM16" s="640" t="s">
        <v>208</v>
      </c>
      <c r="AN16" s="641"/>
      <c r="AO16" s="641"/>
      <c r="AP16" s="641"/>
      <c r="AQ16" s="642"/>
    </row>
    <row r="17" spans="1:51" ht="52.5" customHeight="1" x14ac:dyDescent="0.15">
      <c r="B17" s="398"/>
      <c r="C17" s="399"/>
      <c r="D17" s="399"/>
      <c r="E17" s="399"/>
      <c r="F17" s="399"/>
      <c r="G17" s="399"/>
      <c r="H17" s="399"/>
      <c r="I17" s="399"/>
      <c r="J17" s="400"/>
      <c r="K17" s="478"/>
      <c r="L17" s="84"/>
      <c r="M17" s="476" t="str">
        <f>IF(K17="A","10",IF(K17="B","8", IF(K17="C","7",IF(K17="D","5","0"))))</f>
        <v>0</v>
      </c>
      <c r="N17" s="84"/>
      <c r="O17" s="84"/>
      <c r="P17" s="84" t="s">
        <v>27</v>
      </c>
      <c r="Q17" s="84"/>
      <c r="R17" s="84"/>
      <c r="S17" s="84"/>
      <c r="T17" s="84"/>
      <c r="U17" s="84"/>
      <c r="V17" s="84"/>
      <c r="W17" s="84"/>
      <c r="X17" s="500"/>
      <c r="Y17" s="501"/>
      <c r="Z17" s="478"/>
      <c r="AA17" s="146"/>
      <c r="AB17" s="519" t="str">
        <f>IF(Z17="A","10",IF(Z17="B","8", IF(Z17="C","7",IF(Z17="D","5","0"))))</f>
        <v>0</v>
      </c>
      <c r="AC17" s="146"/>
      <c r="AD17" s="146"/>
      <c r="AE17" s="146" t="s">
        <v>27</v>
      </c>
      <c r="AF17" s="146"/>
      <c r="AG17" s="146"/>
      <c r="AH17" s="146"/>
      <c r="AI17" s="146"/>
      <c r="AJ17" s="146"/>
      <c r="AK17" s="514"/>
      <c r="AL17" s="514"/>
      <c r="AM17" s="643"/>
      <c r="AN17" s="644"/>
      <c r="AO17" s="644"/>
      <c r="AP17" s="644"/>
      <c r="AQ17" s="645"/>
    </row>
    <row r="18" spans="1:51" s="6" customFormat="1" ht="61.5" customHeight="1" x14ac:dyDescent="0.15">
      <c r="B18" s="290" t="s">
        <v>64</v>
      </c>
      <c r="C18" s="291"/>
      <c r="D18" s="291"/>
      <c r="E18" s="291"/>
      <c r="F18" s="291"/>
      <c r="G18" s="291"/>
      <c r="H18" s="291"/>
      <c r="I18" s="291"/>
      <c r="J18" s="292"/>
      <c r="K18" s="526" t="s">
        <v>137</v>
      </c>
      <c r="L18" s="527"/>
      <c r="M18" s="527"/>
      <c r="N18" s="527"/>
      <c r="O18" s="527"/>
      <c r="P18" s="527"/>
      <c r="Q18" s="527"/>
      <c r="R18" s="527"/>
      <c r="S18" s="527"/>
      <c r="T18" s="527"/>
      <c r="U18" s="527"/>
      <c r="V18" s="527"/>
      <c r="W18" s="527"/>
      <c r="X18" s="527"/>
      <c r="Y18" s="528"/>
      <c r="Z18" s="515" t="s">
        <v>175</v>
      </c>
      <c r="AA18" s="228"/>
      <c r="AB18" s="228"/>
      <c r="AC18" s="228"/>
      <c r="AD18" s="228"/>
      <c r="AE18" s="228"/>
      <c r="AF18" s="228"/>
      <c r="AG18" s="228"/>
      <c r="AH18" s="228"/>
      <c r="AI18" s="228"/>
      <c r="AJ18" s="228"/>
      <c r="AK18" s="228"/>
      <c r="AL18" s="516"/>
      <c r="AM18" s="634" t="s">
        <v>208</v>
      </c>
      <c r="AN18" s="635"/>
      <c r="AO18" s="635"/>
      <c r="AP18" s="635"/>
      <c r="AQ18" s="636"/>
    </row>
    <row r="19" spans="1:51" ht="61.5" customHeight="1" thickBot="1" x14ac:dyDescent="0.2">
      <c r="B19" s="293" t="s">
        <v>55</v>
      </c>
      <c r="C19" s="294"/>
      <c r="D19" s="294"/>
      <c r="E19" s="294"/>
      <c r="F19" s="294"/>
      <c r="G19" s="294"/>
      <c r="H19" s="294"/>
      <c r="I19" s="294"/>
      <c r="J19" s="295"/>
      <c r="K19" s="529" t="s">
        <v>151</v>
      </c>
      <c r="L19" s="530"/>
      <c r="M19" s="530"/>
      <c r="N19" s="530"/>
      <c r="O19" s="530"/>
      <c r="P19" s="530"/>
      <c r="Q19" s="530"/>
      <c r="R19" s="530"/>
      <c r="S19" s="530"/>
      <c r="T19" s="530"/>
      <c r="U19" s="530"/>
      <c r="V19" s="530"/>
      <c r="W19" s="530"/>
      <c r="X19" s="530"/>
      <c r="Y19" s="531"/>
      <c r="Z19" s="523" t="s">
        <v>207</v>
      </c>
      <c r="AA19" s="339"/>
      <c r="AB19" s="339"/>
      <c r="AC19" s="339"/>
      <c r="AD19" s="339"/>
      <c r="AE19" s="339"/>
      <c r="AF19" s="339"/>
      <c r="AG19" s="339"/>
      <c r="AH19" s="339"/>
      <c r="AI19" s="339"/>
      <c r="AJ19" s="339"/>
      <c r="AK19" s="339"/>
      <c r="AL19" s="339"/>
      <c r="AM19" s="459" t="s">
        <v>208</v>
      </c>
      <c r="AN19" s="327"/>
      <c r="AO19" s="327"/>
      <c r="AP19" s="327"/>
      <c r="AQ19" s="328"/>
    </row>
    <row r="20" spans="1:51" s="15" customFormat="1" ht="42" customHeight="1" x14ac:dyDescent="0.15">
      <c r="A20" s="21"/>
      <c r="B20" s="401" t="s">
        <v>30</v>
      </c>
      <c r="C20" s="402"/>
      <c r="D20" s="402"/>
      <c r="E20" s="402"/>
      <c r="F20" s="402"/>
      <c r="G20" s="402"/>
      <c r="H20" s="402"/>
      <c r="I20" s="402"/>
      <c r="J20" s="403"/>
      <c r="K20" s="112" t="str">
        <f>IF(M20="評価なし","評価なし",IF(M20&gt;=2.5,"A",IF(M20&gt;=1.5,"B", IF(M20&gt;=0.5,"C",IF(M20&lt;0.5,"D","評価なし")))))</f>
        <v>A</v>
      </c>
      <c r="L20" s="42"/>
      <c r="M20" s="32">
        <f>IF(AND(M21="評価なし",M22="評価なし"),"評価なし",(N21+N22)/(2-N20))</f>
        <v>3</v>
      </c>
      <c r="N20" s="42">
        <f>COUNTIF(M21:M22,"評価なし")</f>
        <v>0</v>
      </c>
      <c r="O20" s="42"/>
      <c r="P20" s="42"/>
      <c r="Q20" s="42"/>
      <c r="R20" s="42"/>
      <c r="S20" s="42"/>
      <c r="T20" s="42"/>
      <c r="U20" s="42"/>
      <c r="V20" s="42"/>
      <c r="W20" s="42"/>
      <c r="X20" s="353"/>
      <c r="Y20" s="557"/>
      <c r="Z20" s="112" t="str">
        <f>IF(AB20="評価なし","評価なし",IF(AB20&gt;=2.5,"A",IF(AB20&gt;=1.5,"B", IF(AB20&gt;=0.5,"C",IF(AB20&lt;0.5,"D","評価なし")))))</f>
        <v>A</v>
      </c>
      <c r="AA20" s="42"/>
      <c r="AB20" s="32">
        <f>IF(AND(AB21="評価なし",AB22="評価なし"),"評価なし",(AC21+AC22)/(2-AC20))</f>
        <v>3</v>
      </c>
      <c r="AC20" s="42">
        <f>COUNTIF(AB21:AB22,"評価なし")</f>
        <v>0</v>
      </c>
      <c r="AD20" s="42"/>
      <c r="AE20" s="42"/>
      <c r="AF20" s="42"/>
      <c r="AG20" s="42"/>
      <c r="AH20" s="42"/>
      <c r="AI20" s="42"/>
      <c r="AJ20" s="42"/>
      <c r="AK20" s="558"/>
      <c r="AL20" s="559"/>
      <c r="AM20" s="520" t="s">
        <v>30</v>
      </c>
      <c r="AN20" s="521"/>
      <c r="AO20" s="521"/>
      <c r="AP20" s="521"/>
      <c r="AQ20" s="522"/>
      <c r="AR20" s="89"/>
      <c r="AS20" s="90"/>
      <c r="AT20" s="90"/>
      <c r="AU20" s="90"/>
      <c r="AV20" s="90"/>
      <c r="AW20" s="90"/>
      <c r="AX20" s="90"/>
      <c r="AY20" s="90"/>
    </row>
    <row r="21" spans="1:51" s="15" customFormat="1" ht="90" customHeight="1" x14ac:dyDescent="0.15">
      <c r="A21" s="21"/>
      <c r="B21" s="404" t="s">
        <v>11</v>
      </c>
      <c r="C21" s="405"/>
      <c r="D21" s="405"/>
      <c r="E21" s="405"/>
      <c r="F21" s="405"/>
      <c r="G21" s="405"/>
      <c r="H21" s="405"/>
      <c r="I21" s="405"/>
      <c r="J21" s="406"/>
      <c r="K21" s="118" t="s">
        <v>127</v>
      </c>
      <c r="L21" s="43"/>
      <c r="M21" s="37" t="str">
        <f>IF(K21="A","3",IF(K21="B","2", IF(K21="C","1",IF(K21="D","0","評価なし"))))</f>
        <v>3</v>
      </c>
      <c r="N21" s="77" t="str">
        <f>IF(M21="評価なし",0,M21)</f>
        <v>3</v>
      </c>
      <c r="O21" s="43"/>
      <c r="P21" s="43"/>
      <c r="Q21" s="43"/>
      <c r="R21" s="43"/>
      <c r="S21" s="43"/>
      <c r="T21" s="43"/>
      <c r="U21" s="43"/>
      <c r="V21" s="43"/>
      <c r="W21" s="43"/>
      <c r="X21" s="560" t="s">
        <v>128</v>
      </c>
      <c r="Y21" s="561"/>
      <c r="Z21" s="118" t="s">
        <v>127</v>
      </c>
      <c r="AA21" s="126"/>
      <c r="AB21" s="218" t="str">
        <f>IF(Z21="A","3",IF(Z21="B","2", IF(Z21="C","1",IF(Z21="D","0","評価なし"))))</f>
        <v>3</v>
      </c>
      <c r="AC21" s="49" t="str">
        <f>IF(AB21="評価なし",0,AB21)</f>
        <v>3</v>
      </c>
      <c r="AD21" s="126"/>
      <c r="AE21" s="126"/>
      <c r="AF21" s="126"/>
      <c r="AG21" s="126"/>
      <c r="AH21" s="126"/>
      <c r="AI21" s="126"/>
      <c r="AJ21" s="126"/>
      <c r="AK21" s="564" t="s">
        <v>176</v>
      </c>
      <c r="AL21" s="565"/>
      <c r="AM21" s="502" t="s">
        <v>208</v>
      </c>
      <c r="AN21" s="503"/>
      <c r="AO21" s="503"/>
      <c r="AP21" s="503"/>
      <c r="AQ21" s="504"/>
    </row>
    <row r="22" spans="1:51" s="15" customFormat="1" ht="90" customHeight="1" x14ac:dyDescent="0.15">
      <c r="A22" s="21"/>
      <c r="B22" s="314" t="s">
        <v>100</v>
      </c>
      <c r="C22" s="315"/>
      <c r="D22" s="315"/>
      <c r="E22" s="315"/>
      <c r="F22" s="315"/>
      <c r="G22" s="315"/>
      <c r="H22" s="315"/>
      <c r="I22" s="315"/>
      <c r="J22" s="316"/>
      <c r="K22" s="186" t="s">
        <v>127</v>
      </c>
      <c r="L22" s="45"/>
      <c r="M22" s="147" t="str">
        <f>IF(K22="A","3",IF(K22="B","2", IF(K22="C","1",IF(K22="D","0","評価なし"))))</f>
        <v>3</v>
      </c>
      <c r="N22" s="78" t="str">
        <f>IF(M22="評価なし",0,M22)</f>
        <v>3</v>
      </c>
      <c r="O22" s="45"/>
      <c r="P22" s="45"/>
      <c r="Q22" s="45"/>
      <c r="R22" s="45"/>
      <c r="S22" s="45"/>
      <c r="T22" s="45"/>
      <c r="U22" s="45"/>
      <c r="V22" s="45"/>
      <c r="W22" s="45"/>
      <c r="X22" s="562" t="s">
        <v>118</v>
      </c>
      <c r="Y22" s="563"/>
      <c r="Z22" s="114" t="s">
        <v>127</v>
      </c>
      <c r="AA22" s="157"/>
      <c r="AB22" s="220" t="str">
        <f>IF(Z22="A","3",IF(Z22="B","2", IF(Z22="C","1",IF(Z22="D","0","評価なし"))))</f>
        <v>3</v>
      </c>
      <c r="AC22" s="54" t="str">
        <f>IF(AB22="評価なし",0,AB22)</f>
        <v>3</v>
      </c>
      <c r="AD22" s="157"/>
      <c r="AE22" s="157"/>
      <c r="AF22" s="157"/>
      <c r="AG22" s="157"/>
      <c r="AH22" s="157"/>
      <c r="AI22" s="157"/>
      <c r="AJ22" s="157"/>
      <c r="AK22" s="566" t="s">
        <v>177</v>
      </c>
      <c r="AL22" s="567"/>
      <c r="AM22" s="505" t="s">
        <v>208</v>
      </c>
      <c r="AN22" s="506"/>
      <c r="AO22" s="506"/>
      <c r="AP22" s="506"/>
      <c r="AQ22" s="507"/>
    </row>
    <row r="23" spans="1:51" ht="58.5" customHeight="1" x14ac:dyDescent="0.15">
      <c r="B23" s="290" t="s">
        <v>65</v>
      </c>
      <c r="C23" s="291"/>
      <c r="D23" s="291"/>
      <c r="E23" s="291"/>
      <c r="F23" s="291"/>
      <c r="G23" s="291"/>
      <c r="H23" s="291"/>
      <c r="I23" s="291"/>
      <c r="J23" s="292"/>
      <c r="K23" s="538" t="s">
        <v>150</v>
      </c>
      <c r="L23" s="330"/>
      <c r="M23" s="330"/>
      <c r="N23" s="330"/>
      <c r="O23" s="330"/>
      <c r="P23" s="330"/>
      <c r="Q23" s="330"/>
      <c r="R23" s="330"/>
      <c r="S23" s="330"/>
      <c r="T23" s="330"/>
      <c r="U23" s="330"/>
      <c r="V23" s="330"/>
      <c r="W23" s="330"/>
      <c r="X23" s="330"/>
      <c r="Y23" s="331"/>
      <c r="Z23" s="515" t="s">
        <v>178</v>
      </c>
      <c r="AA23" s="228"/>
      <c r="AB23" s="228"/>
      <c r="AC23" s="228"/>
      <c r="AD23" s="228"/>
      <c r="AE23" s="228"/>
      <c r="AF23" s="228"/>
      <c r="AG23" s="228"/>
      <c r="AH23" s="228"/>
      <c r="AI23" s="228"/>
      <c r="AJ23" s="228"/>
      <c r="AK23" s="228"/>
      <c r="AL23" s="516"/>
      <c r="AM23" s="260" t="s">
        <v>208</v>
      </c>
      <c r="AN23" s="646"/>
      <c r="AO23" s="646"/>
      <c r="AP23" s="646"/>
      <c r="AQ23" s="647"/>
    </row>
    <row r="24" spans="1:51" ht="58.5" customHeight="1" thickBot="1" x14ac:dyDescent="0.2">
      <c r="B24" s="293" t="s">
        <v>55</v>
      </c>
      <c r="C24" s="294"/>
      <c r="D24" s="294"/>
      <c r="E24" s="294"/>
      <c r="F24" s="294"/>
      <c r="G24" s="294"/>
      <c r="H24" s="294"/>
      <c r="I24" s="294"/>
      <c r="J24" s="295"/>
      <c r="K24" s="535" t="s">
        <v>119</v>
      </c>
      <c r="L24" s="536"/>
      <c r="M24" s="536"/>
      <c r="N24" s="536"/>
      <c r="O24" s="536"/>
      <c r="P24" s="536"/>
      <c r="Q24" s="536"/>
      <c r="R24" s="536"/>
      <c r="S24" s="536"/>
      <c r="T24" s="536"/>
      <c r="U24" s="536"/>
      <c r="V24" s="536"/>
      <c r="W24" s="536"/>
      <c r="X24" s="536"/>
      <c r="Y24" s="537"/>
      <c r="Z24" s="532"/>
      <c r="AA24" s="533"/>
      <c r="AB24" s="533"/>
      <c r="AC24" s="533"/>
      <c r="AD24" s="533"/>
      <c r="AE24" s="533"/>
      <c r="AF24" s="533"/>
      <c r="AG24" s="533"/>
      <c r="AH24" s="533"/>
      <c r="AI24" s="533"/>
      <c r="AJ24" s="533"/>
      <c r="AK24" s="533"/>
      <c r="AL24" s="534"/>
      <c r="AM24" s="327" t="s">
        <v>208</v>
      </c>
      <c r="AN24" s="327"/>
      <c r="AO24" s="327"/>
      <c r="AP24" s="327"/>
      <c r="AQ24" s="328"/>
    </row>
    <row r="25" spans="1:51" ht="33" customHeight="1" x14ac:dyDescent="0.15">
      <c r="B25" s="451" t="s">
        <v>31</v>
      </c>
      <c r="C25" s="452"/>
      <c r="D25" s="452"/>
      <c r="E25" s="452"/>
      <c r="F25" s="452"/>
      <c r="G25" s="452"/>
      <c r="H25" s="452"/>
      <c r="I25" s="452"/>
      <c r="J25" s="453"/>
      <c r="K25" s="112" t="str">
        <f>IF(M25="評価なし","評価なし",IF(M25&gt;=2.5,"A",IF(M25&gt;=1.5,"B", IF(M25&gt;=0.5,"C",IF(M25&lt;0.5,"D","評価なし")))))</f>
        <v>A</v>
      </c>
      <c r="L25" s="17"/>
      <c r="M25" s="68">
        <f>IF(AND(M27="評価なし",M28="評価なし",M29="評価なし",M30="評価なし"),"評価なし",(N27+N28+N29+N30)/(4-N25))</f>
        <v>3</v>
      </c>
      <c r="N25" s="42">
        <f>COUNTIF(M27:M30,"評価なし")</f>
        <v>0</v>
      </c>
      <c r="O25" s="17"/>
      <c r="P25" s="17"/>
      <c r="Q25" s="17"/>
      <c r="R25" s="17"/>
      <c r="S25" s="17"/>
      <c r="T25" s="17"/>
      <c r="U25" s="17"/>
      <c r="V25" s="17"/>
      <c r="W25" s="17"/>
      <c r="X25" s="353"/>
      <c r="Y25" s="557"/>
      <c r="Z25" s="112" t="str">
        <f>IF(AB25="評価なし","評価なし",IF(AB25&gt;=2.5,"A",IF(AB25&gt;=1.5,"B", IF(AB25&gt;=0.5,"C",IF(AB25&lt;0.5,"D","評価なし")))))</f>
        <v>A</v>
      </c>
      <c r="AA25" s="17"/>
      <c r="AB25" s="68">
        <f>IF(AND(AB27="評価なし",AB28="評価なし",AB29="評価なし",AB30="評価なし"),"評価なし",(AC27+AC28+AC29+AC30)/(4-AC25))</f>
        <v>3</v>
      </c>
      <c r="AC25" s="42">
        <f>COUNTIF(AB27:AB30,"評価なし")</f>
        <v>0</v>
      </c>
      <c r="AD25" s="17"/>
      <c r="AE25" s="17"/>
      <c r="AF25" s="17"/>
      <c r="AG25" s="17"/>
      <c r="AH25" s="17"/>
      <c r="AI25" s="17"/>
      <c r="AJ25" s="17"/>
      <c r="AK25" s="353"/>
      <c r="AL25" s="354"/>
      <c r="AM25" s="454" t="s">
        <v>31</v>
      </c>
      <c r="AN25" s="351"/>
      <c r="AO25" s="351"/>
      <c r="AP25" s="351"/>
      <c r="AQ25" s="352"/>
      <c r="AR25" s="65"/>
      <c r="AS25" s="66"/>
      <c r="AT25" s="66"/>
      <c r="AU25" s="66"/>
      <c r="AV25" s="66"/>
      <c r="AW25" s="66"/>
      <c r="AX25" s="66"/>
      <c r="AY25" s="66"/>
    </row>
    <row r="26" spans="1:51" ht="78.75" customHeight="1" x14ac:dyDescent="0.15">
      <c r="B26" s="404" t="s">
        <v>99</v>
      </c>
      <c r="C26" s="405"/>
      <c r="D26" s="405"/>
      <c r="E26" s="405"/>
      <c r="F26" s="405"/>
      <c r="G26" s="405"/>
      <c r="H26" s="405"/>
      <c r="I26" s="405"/>
      <c r="J26" s="406"/>
      <c r="K26" s="208" t="s">
        <v>127</v>
      </c>
      <c r="L26" s="149"/>
      <c r="M26" s="125"/>
      <c r="N26" s="150"/>
      <c r="O26" s="149"/>
      <c r="P26" s="149"/>
      <c r="Q26" s="149"/>
      <c r="R26" s="149"/>
      <c r="S26" s="149"/>
      <c r="T26" s="149"/>
      <c r="U26" s="149"/>
      <c r="V26" s="149"/>
      <c r="W26" s="149"/>
      <c r="X26" s="579" t="s">
        <v>142</v>
      </c>
      <c r="Y26" s="580"/>
      <c r="Z26" s="215" t="s">
        <v>127</v>
      </c>
      <c r="AA26" s="149"/>
      <c r="AB26" s="125"/>
      <c r="AC26" s="150"/>
      <c r="AD26" s="149"/>
      <c r="AE26" s="149"/>
      <c r="AF26" s="149"/>
      <c r="AG26" s="149"/>
      <c r="AH26" s="149"/>
      <c r="AI26" s="149"/>
      <c r="AJ26" s="149"/>
      <c r="AK26" s="584" t="s">
        <v>179</v>
      </c>
      <c r="AL26" s="585"/>
      <c r="AM26" s="460" t="s">
        <v>208</v>
      </c>
      <c r="AN26" s="461"/>
      <c r="AO26" s="461"/>
      <c r="AP26" s="461"/>
      <c r="AQ26" s="462"/>
      <c r="AR26" s="66"/>
      <c r="AS26" s="66"/>
      <c r="AT26" s="66"/>
      <c r="AU26" s="66"/>
      <c r="AV26" s="66"/>
      <c r="AW26" s="66"/>
      <c r="AX26" s="66"/>
      <c r="AY26" s="66"/>
    </row>
    <row r="27" spans="1:51" ht="78.75" customHeight="1" x14ac:dyDescent="0.15">
      <c r="B27" s="308" t="s">
        <v>80</v>
      </c>
      <c r="C27" s="309"/>
      <c r="D27" s="309"/>
      <c r="E27" s="309"/>
      <c r="F27" s="309"/>
      <c r="G27" s="309"/>
      <c r="H27" s="309"/>
      <c r="I27" s="309"/>
      <c r="J27" s="310"/>
      <c r="K27" s="158" t="s">
        <v>127</v>
      </c>
      <c r="L27" s="151"/>
      <c r="M27" s="40" t="str">
        <f>IF(K27="A","3",IF(K27="B","2", IF(K27="C","1",IF(K27="D","0","評価なし"))))</f>
        <v>3</v>
      </c>
      <c r="N27" s="152" t="str">
        <f>IF(M27="評価なし",0,M27)</f>
        <v>3</v>
      </c>
      <c r="O27" s="151"/>
      <c r="P27" s="151"/>
      <c r="Q27" s="151"/>
      <c r="R27" s="151"/>
      <c r="S27" s="151"/>
      <c r="T27" s="151"/>
      <c r="U27" s="151"/>
      <c r="V27" s="151"/>
      <c r="W27" s="151"/>
      <c r="X27" s="421" t="s">
        <v>143</v>
      </c>
      <c r="Y27" s="422"/>
      <c r="Z27" s="216" t="s">
        <v>127</v>
      </c>
      <c r="AA27" s="153"/>
      <c r="AB27" s="51" t="str">
        <f>IF(Z27="A","3",IF(Z27="B","2", IF(Z27="C","1",IF(Z27="D","0","評価なし"))))</f>
        <v>3</v>
      </c>
      <c r="AC27" s="154" t="str">
        <f>IF(AB27="評価なし",0,AB27)</f>
        <v>3</v>
      </c>
      <c r="AD27" s="153"/>
      <c r="AE27" s="153"/>
      <c r="AF27" s="153"/>
      <c r="AG27" s="153"/>
      <c r="AH27" s="153"/>
      <c r="AI27" s="153"/>
      <c r="AJ27" s="153"/>
      <c r="AK27" s="586" t="s">
        <v>182</v>
      </c>
      <c r="AL27" s="587"/>
      <c r="AM27" s="463" t="s">
        <v>208</v>
      </c>
      <c r="AN27" s="464"/>
      <c r="AO27" s="464"/>
      <c r="AP27" s="464"/>
      <c r="AQ27" s="465"/>
    </row>
    <row r="28" spans="1:51" ht="78.75" customHeight="1" x14ac:dyDescent="0.15">
      <c r="B28" s="308" t="s">
        <v>81</v>
      </c>
      <c r="C28" s="309"/>
      <c r="D28" s="309"/>
      <c r="E28" s="309"/>
      <c r="F28" s="309"/>
      <c r="G28" s="309"/>
      <c r="H28" s="309"/>
      <c r="I28" s="309"/>
      <c r="J28" s="310"/>
      <c r="K28" s="158" t="s">
        <v>127</v>
      </c>
      <c r="L28" s="151"/>
      <c r="M28" s="40" t="str">
        <f>IF(K28="A","3",IF(K28="B","2", IF(K28="C","1",IF(K28="D","0","評価なし"))))</f>
        <v>3</v>
      </c>
      <c r="N28" s="152" t="str">
        <f>IF(M28="評価なし",0,M28)</f>
        <v>3</v>
      </c>
      <c r="O28" s="151"/>
      <c r="P28" s="151"/>
      <c r="Q28" s="151"/>
      <c r="R28" s="151"/>
      <c r="S28" s="151"/>
      <c r="T28" s="151"/>
      <c r="U28" s="151"/>
      <c r="V28" s="151"/>
      <c r="W28" s="151"/>
      <c r="X28" s="421" t="s">
        <v>138</v>
      </c>
      <c r="Y28" s="422"/>
      <c r="Z28" s="216" t="s">
        <v>127</v>
      </c>
      <c r="AA28" s="153"/>
      <c r="AB28" s="51" t="str">
        <f>IF(Z28="A","3",IF(Z28="B","2", IF(Z28="C","1",IF(Z28="D","0","評価なし"))))</f>
        <v>3</v>
      </c>
      <c r="AC28" s="154" t="str">
        <f t="shared" ref="AC28:AC29" si="0">IF(AB28="評価なし",0,AB28)</f>
        <v>3</v>
      </c>
      <c r="AD28" s="153"/>
      <c r="AE28" s="153"/>
      <c r="AF28" s="153"/>
      <c r="AG28" s="153"/>
      <c r="AH28" s="153"/>
      <c r="AI28" s="153"/>
      <c r="AJ28" s="153"/>
      <c r="AK28" s="600" t="s">
        <v>180</v>
      </c>
      <c r="AL28" s="587"/>
      <c r="AM28" s="463" t="s">
        <v>208</v>
      </c>
      <c r="AN28" s="464"/>
      <c r="AO28" s="464"/>
      <c r="AP28" s="464"/>
      <c r="AQ28" s="465"/>
    </row>
    <row r="29" spans="1:51" ht="78.75" customHeight="1" x14ac:dyDescent="0.15">
      <c r="B29" s="308" t="s">
        <v>82</v>
      </c>
      <c r="C29" s="309"/>
      <c r="D29" s="309"/>
      <c r="E29" s="309"/>
      <c r="F29" s="309"/>
      <c r="G29" s="309"/>
      <c r="H29" s="309"/>
      <c r="I29" s="309"/>
      <c r="J29" s="310"/>
      <c r="K29" s="158" t="s">
        <v>127</v>
      </c>
      <c r="L29" s="151"/>
      <c r="M29" s="40" t="str">
        <f>IF(K29="A","3",IF(K29="B","2", IF(K29="C","1",IF(K29="D","0","評価なし"))))</f>
        <v>3</v>
      </c>
      <c r="N29" s="152" t="str">
        <f>IF(M29="評価なし",0,M29)</f>
        <v>3</v>
      </c>
      <c r="O29" s="151"/>
      <c r="P29" s="151"/>
      <c r="Q29" s="151"/>
      <c r="R29" s="151"/>
      <c r="S29" s="151"/>
      <c r="T29" s="151"/>
      <c r="U29" s="151"/>
      <c r="V29" s="151"/>
      <c r="W29" s="151"/>
      <c r="X29" s="421" t="s">
        <v>170</v>
      </c>
      <c r="Y29" s="422"/>
      <c r="Z29" s="216" t="s">
        <v>127</v>
      </c>
      <c r="AA29" s="153"/>
      <c r="AB29" s="51" t="str">
        <f>IF(Z29="A","3",IF(Z29="B","2", IF(Z29="C","1",IF(Z29="D","0","評価なし"))))</f>
        <v>3</v>
      </c>
      <c r="AC29" s="154" t="str">
        <f t="shared" si="0"/>
        <v>3</v>
      </c>
      <c r="AD29" s="153"/>
      <c r="AE29" s="153"/>
      <c r="AF29" s="153"/>
      <c r="AG29" s="153"/>
      <c r="AH29" s="153"/>
      <c r="AI29" s="153"/>
      <c r="AJ29" s="153"/>
      <c r="AK29" s="586" t="s">
        <v>183</v>
      </c>
      <c r="AL29" s="587"/>
      <c r="AM29" s="463" t="s">
        <v>208</v>
      </c>
      <c r="AN29" s="464"/>
      <c r="AO29" s="464"/>
      <c r="AP29" s="464"/>
      <c r="AQ29" s="465"/>
    </row>
    <row r="30" spans="1:51" ht="84" customHeight="1" x14ac:dyDescent="0.15">
      <c r="B30" s="395" t="s">
        <v>83</v>
      </c>
      <c r="C30" s="396"/>
      <c r="D30" s="396"/>
      <c r="E30" s="396"/>
      <c r="F30" s="396"/>
      <c r="G30" s="396"/>
      <c r="H30" s="396"/>
      <c r="I30" s="396"/>
      <c r="J30" s="397"/>
      <c r="K30" s="209" t="s">
        <v>127</v>
      </c>
      <c r="L30" s="151"/>
      <c r="M30" s="177" t="str">
        <f>IF(K30="A","3",IF(K30="B","2", IF(K30="C","1",IF(K30="D","0","評価なし"))))</f>
        <v>3</v>
      </c>
      <c r="N30" s="156" t="str">
        <f>IF(M30="評価なし",0,M30)</f>
        <v>3</v>
      </c>
      <c r="O30" s="151"/>
      <c r="P30" s="151"/>
      <c r="Q30" s="151"/>
      <c r="R30" s="151"/>
      <c r="S30" s="151"/>
      <c r="T30" s="151"/>
      <c r="U30" s="151"/>
      <c r="V30" s="151"/>
      <c r="W30" s="151"/>
      <c r="X30" s="603" t="s">
        <v>144</v>
      </c>
      <c r="Y30" s="604"/>
      <c r="Z30" s="217" t="s">
        <v>127</v>
      </c>
      <c r="AA30" s="191"/>
      <c r="AB30" s="220" t="str">
        <f>IF(Z30="A","3",IF(Z30="B","2", IF(Z30="C","1",IF(Z30="D","0","評価なし"))))</f>
        <v>3</v>
      </c>
      <c r="AC30" s="192" t="str">
        <f>IF(AB30="評価なし",0,AB30)</f>
        <v>3</v>
      </c>
      <c r="AD30" s="191"/>
      <c r="AE30" s="191"/>
      <c r="AF30" s="191"/>
      <c r="AG30" s="191"/>
      <c r="AH30" s="191"/>
      <c r="AI30" s="191"/>
      <c r="AJ30" s="191"/>
      <c r="AK30" s="601" t="s">
        <v>184</v>
      </c>
      <c r="AL30" s="602"/>
      <c r="AM30" s="466" t="s">
        <v>208</v>
      </c>
      <c r="AN30" s="467"/>
      <c r="AO30" s="467"/>
      <c r="AP30" s="467"/>
      <c r="AQ30" s="468"/>
    </row>
    <row r="31" spans="1:51" ht="56.25" customHeight="1" x14ac:dyDescent="0.15">
      <c r="B31" s="290" t="s">
        <v>65</v>
      </c>
      <c r="C31" s="291"/>
      <c r="D31" s="291"/>
      <c r="E31" s="291"/>
      <c r="F31" s="291"/>
      <c r="G31" s="291"/>
      <c r="H31" s="291"/>
      <c r="I31" s="291"/>
      <c r="J31" s="292"/>
      <c r="K31" s="329" t="s">
        <v>120</v>
      </c>
      <c r="L31" s="330"/>
      <c r="M31" s="330"/>
      <c r="N31" s="330"/>
      <c r="O31" s="330"/>
      <c r="P31" s="330"/>
      <c r="Q31" s="330"/>
      <c r="R31" s="330"/>
      <c r="S31" s="330"/>
      <c r="T31" s="330"/>
      <c r="U31" s="330"/>
      <c r="V31" s="330"/>
      <c r="W31" s="330"/>
      <c r="X31" s="330"/>
      <c r="Y31" s="331"/>
      <c r="Z31" s="576" t="s">
        <v>181</v>
      </c>
      <c r="AA31" s="577"/>
      <c r="AB31" s="577"/>
      <c r="AC31" s="577"/>
      <c r="AD31" s="577"/>
      <c r="AE31" s="577"/>
      <c r="AF31" s="577"/>
      <c r="AG31" s="577"/>
      <c r="AH31" s="577"/>
      <c r="AI31" s="577"/>
      <c r="AJ31" s="577"/>
      <c r="AK31" s="577"/>
      <c r="AL31" s="578"/>
      <c r="AM31" s="260" t="s">
        <v>208</v>
      </c>
      <c r="AN31" s="646"/>
      <c r="AO31" s="646"/>
      <c r="AP31" s="646"/>
      <c r="AQ31" s="647"/>
    </row>
    <row r="32" spans="1:51" ht="56.25" customHeight="1" thickBot="1" x14ac:dyDescent="0.2">
      <c r="B32" s="293" t="s">
        <v>55</v>
      </c>
      <c r="C32" s="294"/>
      <c r="D32" s="294"/>
      <c r="E32" s="294"/>
      <c r="F32" s="294"/>
      <c r="G32" s="294"/>
      <c r="H32" s="294"/>
      <c r="I32" s="294"/>
      <c r="J32" s="295"/>
      <c r="K32" s="332" t="s">
        <v>145</v>
      </c>
      <c r="L32" s="333"/>
      <c r="M32" s="333"/>
      <c r="N32" s="333"/>
      <c r="O32" s="333"/>
      <c r="P32" s="333"/>
      <c r="Q32" s="333"/>
      <c r="R32" s="333"/>
      <c r="S32" s="333"/>
      <c r="T32" s="333"/>
      <c r="U32" s="333"/>
      <c r="V32" s="333"/>
      <c r="W32" s="333"/>
      <c r="X32" s="333"/>
      <c r="Y32" s="334"/>
      <c r="Z32" s="338"/>
      <c r="AA32" s="339"/>
      <c r="AB32" s="339"/>
      <c r="AC32" s="339"/>
      <c r="AD32" s="339"/>
      <c r="AE32" s="339"/>
      <c r="AF32" s="339"/>
      <c r="AG32" s="339"/>
      <c r="AH32" s="339"/>
      <c r="AI32" s="339"/>
      <c r="AJ32" s="339"/>
      <c r="AK32" s="339"/>
      <c r="AL32" s="340"/>
      <c r="AM32" s="327" t="s">
        <v>208</v>
      </c>
      <c r="AN32" s="327"/>
      <c r="AO32" s="327"/>
      <c r="AP32" s="327"/>
      <c r="AQ32" s="328"/>
    </row>
    <row r="33" spans="1:51" s="1" customFormat="1" ht="39" customHeight="1" thickBot="1" x14ac:dyDescent="0.2">
      <c r="A33" s="21"/>
      <c r="B33" s="347" t="s">
        <v>72</v>
      </c>
      <c r="C33" s="348"/>
      <c r="D33" s="348"/>
      <c r="E33" s="348"/>
      <c r="F33" s="348"/>
      <c r="G33" s="348"/>
      <c r="H33" s="348"/>
      <c r="I33" s="348"/>
      <c r="J33" s="349"/>
      <c r="K33" s="111" t="str">
        <f>IF(M33="評価なし","評価なし",IF(M33&gt;=2.5,"A",IF(M33&gt;=1.5,"B", IF(M33&gt;=0.5,"C",IF(M33&lt;0.5,"D","評価なし")))))</f>
        <v>A</v>
      </c>
      <c r="L33" s="56"/>
      <c r="M33" s="75">
        <f>IF(AND(M35="評価なし",M36="評価なし",M40="評価なし",M45="評価なし",M46="評価なし",M47="評価なし"),"評価なし",(N35+N36+N40+N45+N46+N47)/(6-N33))</f>
        <v>2.8333333333333335</v>
      </c>
      <c r="N33" s="76">
        <f>COUNTIF(M35:M36,"評価なし")+COUNTIF(M40,"評価なし")+COUNTIF(M45:M47,"評価なし")</f>
        <v>0</v>
      </c>
      <c r="O33" s="56"/>
      <c r="P33" s="56"/>
      <c r="Q33" s="56"/>
      <c r="R33" s="56"/>
      <c r="S33" s="56"/>
      <c r="T33" s="56"/>
      <c r="U33" s="56"/>
      <c r="V33" s="56"/>
      <c r="W33" s="56"/>
      <c r="X33" s="353"/>
      <c r="Y33" s="354"/>
      <c r="Z33" s="111" t="str">
        <f>IF(AB33="評価なし","評価なし",IF(AB33&gt;=2.5,"A",IF(AB33&gt;=1.5,"B", IF(AB33&gt;=0.5,"C",IF(AB33&lt;0.5,"D","評価なし")))))</f>
        <v>A</v>
      </c>
      <c r="AA33" s="2"/>
      <c r="AB33" s="67">
        <f>IF(AND(AB35="評価なし",AB36="評価なし",AB40="評価なし",AB45="評価なし",AB46="評価なし",AB47="評価なし"),"評価なし",(AC35+AC36+AC40+AC45+AC46+AC47)/(6-AC33))</f>
        <v>2.5</v>
      </c>
      <c r="AC33" s="42">
        <f>COUNTIF(AB35:AB36,"評価なし")+COUNTIF(AB40,"評価なし")+COUNTIF(AB45:AB47,"評価なし")</f>
        <v>0</v>
      </c>
      <c r="AD33" s="2"/>
      <c r="AE33" s="2"/>
      <c r="AF33" s="2"/>
      <c r="AG33" s="2"/>
      <c r="AH33" s="2"/>
      <c r="AI33" s="2"/>
      <c r="AJ33" s="2"/>
      <c r="AK33" s="353"/>
      <c r="AL33" s="354"/>
      <c r="AM33" s="347" t="s">
        <v>32</v>
      </c>
      <c r="AN33" s="348"/>
      <c r="AO33" s="348"/>
      <c r="AP33" s="348"/>
      <c r="AQ33" s="349"/>
      <c r="AR33" s="91"/>
      <c r="AS33" s="91"/>
      <c r="AT33" s="91"/>
      <c r="AU33" s="91"/>
      <c r="AV33" s="91"/>
      <c r="AW33" s="91"/>
      <c r="AX33" s="91"/>
      <c r="AY33" s="91"/>
    </row>
    <row r="34" spans="1:51" s="1" customFormat="1" ht="35.25" customHeight="1" x14ac:dyDescent="0.15">
      <c r="A34" s="21"/>
      <c r="B34" s="411" t="s">
        <v>33</v>
      </c>
      <c r="C34" s="412"/>
      <c r="D34" s="412"/>
      <c r="E34" s="412"/>
      <c r="F34" s="412"/>
      <c r="G34" s="412"/>
      <c r="H34" s="412"/>
      <c r="I34" s="412"/>
      <c r="J34" s="413"/>
      <c r="K34" s="127" t="str">
        <f>IF(M34="評価なし","評価なし",IF(M34&gt;=2.5,"A",IF(M34&gt;=1.5,"B", IF(M34&gt;=0.5,"C",IF(M34&lt;0.5,"D","評価なし")))))</f>
        <v>A</v>
      </c>
      <c r="L34" s="2"/>
      <c r="M34" s="68">
        <f>IF(AND(M35="評価なし",M36="評価なし"),"評価なし",(N35+N36)/(2-N34))</f>
        <v>3</v>
      </c>
      <c r="N34" s="42">
        <f>COUNTIF(M35:M36,"評価なし")</f>
        <v>0</v>
      </c>
      <c r="O34" s="2"/>
      <c r="P34" s="2"/>
      <c r="Q34" s="2"/>
      <c r="R34" s="2"/>
      <c r="S34" s="2"/>
      <c r="T34" s="2"/>
      <c r="U34" s="2"/>
      <c r="V34" s="2"/>
      <c r="W34" s="2"/>
      <c r="X34" s="492"/>
      <c r="Y34" s="493"/>
      <c r="Z34" s="112" t="str">
        <f>IF(AB34="評価なし","評価なし",IF(AB34&gt;=2.5,"A",IF(AB34&gt;=1.5,"B", IF(AB34&gt;=0.5,"C",IF(AB34&lt;0.5,"D","評価なし")))))</f>
        <v>A</v>
      </c>
      <c r="AA34" s="2"/>
      <c r="AB34" s="14">
        <f>IF(AND(AB35="評価なし",AB36="評価なし"),"評価なし",(AC35+AC36)/(2-AC34))</f>
        <v>2.5</v>
      </c>
      <c r="AC34" s="42">
        <f>COUNTIF(AB35:AB36,"評価なし")</f>
        <v>0</v>
      </c>
      <c r="AD34" s="2"/>
      <c r="AE34" s="2"/>
      <c r="AF34" s="2"/>
      <c r="AG34" s="2"/>
      <c r="AH34" s="2"/>
      <c r="AI34" s="2"/>
      <c r="AJ34" s="2"/>
      <c r="AK34" s="492"/>
      <c r="AL34" s="493"/>
      <c r="AM34" s="455" t="s">
        <v>33</v>
      </c>
      <c r="AN34" s="412"/>
      <c r="AO34" s="412"/>
      <c r="AP34" s="412"/>
      <c r="AQ34" s="413"/>
      <c r="AR34" s="66"/>
      <c r="AS34" s="66"/>
      <c r="AT34" s="66"/>
      <c r="AU34" s="66"/>
      <c r="AV34" s="66"/>
      <c r="AW34" s="66"/>
      <c r="AX34" s="66"/>
      <c r="AY34" s="66"/>
    </row>
    <row r="35" spans="1:51" s="1" customFormat="1" ht="120.75" customHeight="1" x14ac:dyDescent="0.15">
      <c r="A35" s="21"/>
      <c r="B35" s="389" t="s">
        <v>84</v>
      </c>
      <c r="C35" s="390"/>
      <c r="D35" s="390"/>
      <c r="E35" s="390"/>
      <c r="F35" s="390"/>
      <c r="G35" s="390"/>
      <c r="H35" s="390"/>
      <c r="I35" s="390"/>
      <c r="J35" s="391"/>
      <c r="K35" s="178" t="s">
        <v>127</v>
      </c>
      <c r="L35" s="43"/>
      <c r="M35" s="159" t="str">
        <f>IF(K35="A","3",IF(K35="B","2", IF(K35="C","1",IF(K35="D","0","評価なし"))))</f>
        <v>3</v>
      </c>
      <c r="N35" s="34" t="str">
        <f>IF(M35="評価なし",0,M35)</f>
        <v>3</v>
      </c>
      <c r="O35" s="43"/>
      <c r="P35" s="43"/>
      <c r="Q35" s="43"/>
      <c r="R35" s="43"/>
      <c r="S35" s="43"/>
      <c r="T35" s="43"/>
      <c r="U35" s="43"/>
      <c r="V35" s="43"/>
      <c r="W35" s="43"/>
      <c r="X35" s="414" t="s">
        <v>139</v>
      </c>
      <c r="Y35" s="415"/>
      <c r="Z35" s="178" t="s">
        <v>153</v>
      </c>
      <c r="AA35" s="47"/>
      <c r="AB35" s="218" t="str">
        <f>IF(Z35="A","3",IF(Z35="B","2", IF(Z35="C","1",IF(Z35="D","0","評価なし"))))</f>
        <v>2</v>
      </c>
      <c r="AC35" s="58" t="str">
        <f>IF(AB35="評価なし",0,AB35)</f>
        <v>2</v>
      </c>
      <c r="AD35" s="47"/>
      <c r="AE35" s="47"/>
      <c r="AF35" s="47"/>
      <c r="AG35" s="47"/>
      <c r="AH35" s="47"/>
      <c r="AI35" s="47"/>
      <c r="AJ35" s="47"/>
      <c r="AK35" s="564" t="s">
        <v>185</v>
      </c>
      <c r="AL35" s="565"/>
      <c r="AM35" s="648" t="s">
        <v>208</v>
      </c>
      <c r="AN35" s="649"/>
      <c r="AO35" s="649"/>
      <c r="AP35" s="649"/>
      <c r="AQ35" s="650"/>
    </row>
    <row r="36" spans="1:51" ht="120.75" customHeight="1" x14ac:dyDescent="0.15">
      <c r="B36" s="395" t="s">
        <v>85</v>
      </c>
      <c r="C36" s="396"/>
      <c r="D36" s="396"/>
      <c r="E36" s="396"/>
      <c r="F36" s="396"/>
      <c r="G36" s="396"/>
      <c r="H36" s="396"/>
      <c r="I36" s="396"/>
      <c r="J36" s="397"/>
      <c r="K36" s="179" t="s">
        <v>127</v>
      </c>
      <c r="L36" s="35"/>
      <c r="M36" s="155" t="str">
        <f>IF(K36="A","3",IF(K36="B","2", IF(K36="C","1",IF(K36="D","0","評価なし"))))</f>
        <v>3</v>
      </c>
      <c r="N36" s="36" t="str">
        <f>IF(M36="評価なし",0,M36)</f>
        <v>3</v>
      </c>
      <c r="O36" s="35"/>
      <c r="P36" s="35"/>
      <c r="Q36" s="35"/>
      <c r="R36" s="35"/>
      <c r="S36" s="35"/>
      <c r="T36" s="35"/>
      <c r="U36" s="35"/>
      <c r="V36" s="35"/>
      <c r="W36" s="35"/>
      <c r="X36" s="416" t="s">
        <v>165</v>
      </c>
      <c r="Y36" s="417"/>
      <c r="Z36" s="179" t="s">
        <v>127</v>
      </c>
      <c r="AA36" s="60"/>
      <c r="AB36" s="219" t="str">
        <f>IF(Z36="A","3",IF(Z36="B","2", IF(Z36="C","1",IF(Z36="D","0","評価なし"))))</f>
        <v>3</v>
      </c>
      <c r="AC36" s="61" t="str">
        <f>IF(AB36="評価なし",0,AB36)</f>
        <v>3</v>
      </c>
      <c r="AD36" s="60"/>
      <c r="AE36" s="60"/>
      <c r="AF36" s="60"/>
      <c r="AG36" s="60"/>
      <c r="AH36" s="60"/>
      <c r="AI36" s="60"/>
      <c r="AJ36" s="60"/>
      <c r="AK36" s="591" t="s">
        <v>186</v>
      </c>
      <c r="AL36" s="592"/>
      <c r="AM36" s="651" t="s">
        <v>208</v>
      </c>
      <c r="AN36" s="652"/>
      <c r="AO36" s="652"/>
      <c r="AP36" s="652"/>
      <c r="AQ36" s="653"/>
    </row>
    <row r="37" spans="1:51" ht="78.75" customHeight="1" x14ac:dyDescent="0.15">
      <c r="B37" s="290" t="s">
        <v>65</v>
      </c>
      <c r="C37" s="291"/>
      <c r="D37" s="291"/>
      <c r="E37" s="291"/>
      <c r="F37" s="291"/>
      <c r="G37" s="291"/>
      <c r="H37" s="291"/>
      <c r="I37" s="291"/>
      <c r="J37" s="292"/>
      <c r="K37" s="329" t="s">
        <v>146</v>
      </c>
      <c r="L37" s="330"/>
      <c r="M37" s="330"/>
      <c r="N37" s="330"/>
      <c r="O37" s="330"/>
      <c r="P37" s="330"/>
      <c r="Q37" s="330"/>
      <c r="R37" s="330"/>
      <c r="S37" s="330"/>
      <c r="T37" s="330"/>
      <c r="U37" s="330"/>
      <c r="V37" s="330"/>
      <c r="W37" s="330"/>
      <c r="X37" s="330"/>
      <c r="Y37" s="331"/>
      <c r="Z37" s="515" t="s">
        <v>187</v>
      </c>
      <c r="AA37" s="228"/>
      <c r="AB37" s="228"/>
      <c r="AC37" s="228"/>
      <c r="AD37" s="228"/>
      <c r="AE37" s="228"/>
      <c r="AF37" s="228"/>
      <c r="AG37" s="228"/>
      <c r="AH37" s="228"/>
      <c r="AI37" s="228"/>
      <c r="AJ37" s="228"/>
      <c r="AK37" s="228"/>
      <c r="AL37" s="516"/>
      <c r="AM37" s="260" t="s">
        <v>208</v>
      </c>
      <c r="AN37" s="646"/>
      <c r="AO37" s="646"/>
      <c r="AP37" s="646"/>
      <c r="AQ37" s="647"/>
    </row>
    <row r="38" spans="1:51" ht="78.75" customHeight="1" thickBot="1" x14ac:dyDescent="0.2">
      <c r="B38" s="448" t="s">
        <v>55</v>
      </c>
      <c r="C38" s="449"/>
      <c r="D38" s="449"/>
      <c r="E38" s="449"/>
      <c r="F38" s="449"/>
      <c r="G38" s="449"/>
      <c r="H38" s="449"/>
      <c r="I38" s="449"/>
      <c r="J38" s="450"/>
      <c r="K38" s="552" t="s">
        <v>147</v>
      </c>
      <c r="L38" s="553"/>
      <c r="M38" s="553"/>
      <c r="N38" s="553"/>
      <c r="O38" s="553"/>
      <c r="P38" s="553"/>
      <c r="Q38" s="553"/>
      <c r="R38" s="553"/>
      <c r="S38" s="553"/>
      <c r="T38" s="553"/>
      <c r="U38" s="553"/>
      <c r="V38" s="553"/>
      <c r="W38" s="553"/>
      <c r="X38" s="553"/>
      <c r="Y38" s="554"/>
      <c r="Z38" s="545" t="s">
        <v>188</v>
      </c>
      <c r="AA38" s="509"/>
      <c r="AB38" s="509"/>
      <c r="AC38" s="509"/>
      <c r="AD38" s="509"/>
      <c r="AE38" s="509"/>
      <c r="AF38" s="509"/>
      <c r="AG38" s="509"/>
      <c r="AH38" s="509"/>
      <c r="AI38" s="509"/>
      <c r="AJ38" s="509"/>
      <c r="AK38" s="509"/>
      <c r="AL38" s="510"/>
      <c r="AM38" s="459" t="s">
        <v>208</v>
      </c>
      <c r="AN38" s="327"/>
      <c r="AO38" s="327"/>
      <c r="AP38" s="327"/>
      <c r="AQ38" s="328"/>
    </row>
    <row r="39" spans="1:51" ht="42.75" customHeight="1" x14ac:dyDescent="0.15">
      <c r="B39" s="418" t="s">
        <v>61</v>
      </c>
      <c r="C39" s="419"/>
      <c r="D39" s="419"/>
      <c r="E39" s="419"/>
      <c r="F39" s="419"/>
      <c r="G39" s="419"/>
      <c r="H39" s="419"/>
      <c r="I39" s="419"/>
      <c r="J39" s="420"/>
      <c r="K39" s="160" t="str">
        <f>IF(M39="評価なし","評価なし",IF(M39&gt;=2.5,"A",IF(M39&gt;=1.5,"B", IF(M39&gt;=0.5,"C",IF(M39&lt;0.5,"D","評価なし")))))</f>
        <v>A</v>
      </c>
      <c r="L39" s="2"/>
      <c r="M39" s="87">
        <f>IF(M40="評価なし","評価なし",N40/(1-N39))</f>
        <v>3</v>
      </c>
      <c r="N39" s="42">
        <f>COUNTIF(M40,"評価なし")</f>
        <v>0</v>
      </c>
      <c r="O39" s="17"/>
      <c r="P39" s="17"/>
      <c r="Q39" s="17"/>
      <c r="R39" s="17"/>
      <c r="S39" s="17"/>
      <c r="T39" s="17"/>
      <c r="U39" s="17"/>
      <c r="V39" s="17"/>
      <c r="W39" s="17"/>
      <c r="X39" s="492"/>
      <c r="Y39" s="493"/>
      <c r="Z39" s="160" t="str">
        <f>IF(AB39="評価なし","評価なし",IF(AB39&gt;=2.5,"A",IF(AB39&gt;=1.5,"B", IF(AB39&gt;=0.5,"C",IF(AB39&lt;0.5,"D","評価なし")))))</f>
        <v>A</v>
      </c>
      <c r="AA39" s="2"/>
      <c r="AB39" s="87">
        <f>IF(AB40="評価なし","評価なし",AC40/(1-AC39))</f>
        <v>3</v>
      </c>
      <c r="AC39" s="42">
        <f>COUNTIF(AB40,"評価なし")</f>
        <v>0</v>
      </c>
      <c r="AD39" s="17"/>
      <c r="AE39" s="17"/>
      <c r="AF39" s="17"/>
      <c r="AG39" s="17"/>
      <c r="AH39" s="17"/>
      <c r="AI39" s="17"/>
      <c r="AJ39" s="17"/>
      <c r="AK39" s="492"/>
      <c r="AL39" s="493"/>
      <c r="AM39" s="296" t="s">
        <v>77</v>
      </c>
      <c r="AN39" s="297"/>
      <c r="AO39" s="297"/>
      <c r="AP39" s="297"/>
      <c r="AQ39" s="298"/>
      <c r="AR39" s="85"/>
      <c r="AS39" s="85"/>
      <c r="AT39" s="85"/>
      <c r="AU39" s="85"/>
      <c r="AV39" s="85"/>
      <c r="AW39" s="85"/>
      <c r="AX39" s="85"/>
      <c r="AY39" s="85"/>
    </row>
    <row r="40" spans="1:51" ht="108" customHeight="1" x14ac:dyDescent="0.15">
      <c r="B40" s="389" t="s">
        <v>86</v>
      </c>
      <c r="C40" s="390"/>
      <c r="D40" s="390"/>
      <c r="E40" s="390"/>
      <c r="F40" s="390"/>
      <c r="G40" s="390"/>
      <c r="H40" s="390"/>
      <c r="I40" s="390"/>
      <c r="J40" s="391"/>
      <c r="K40" s="210" t="s">
        <v>127</v>
      </c>
      <c r="L40" s="22"/>
      <c r="M40" s="131" t="str">
        <f>IF(K40="A","3",IF(K40="B","2", IF(K40="C","1",IF(K40="D","0","評価なし"))))</f>
        <v>3</v>
      </c>
      <c r="N40" s="23" t="str">
        <f>IF(M40="評価なし",0,M40)</f>
        <v>3</v>
      </c>
      <c r="O40" s="22"/>
      <c r="P40" s="22"/>
      <c r="Q40" s="22"/>
      <c r="R40" s="22"/>
      <c r="S40" s="22"/>
      <c r="T40" s="22"/>
      <c r="U40" s="22"/>
      <c r="V40" s="22"/>
      <c r="W40" s="22"/>
      <c r="X40" s="407" t="s">
        <v>148</v>
      </c>
      <c r="Y40" s="408"/>
      <c r="Z40" s="210" t="s">
        <v>127</v>
      </c>
      <c r="AA40" s="17"/>
      <c r="AB40" s="130" t="str">
        <f>IF(Z40="A","3",IF(Z40="B","2", IF(Z40="C","1",IF(Z40="D","0","評価なし"))))</f>
        <v>3</v>
      </c>
      <c r="AC40" s="24" t="str">
        <f>IF(AB40="評価なし",0,AB40)</f>
        <v>3</v>
      </c>
      <c r="AD40" s="17"/>
      <c r="AE40" s="17"/>
      <c r="AF40" s="17"/>
      <c r="AG40" s="17"/>
      <c r="AH40" s="17"/>
      <c r="AI40" s="17"/>
      <c r="AJ40" s="17"/>
      <c r="AK40" s="564" t="s">
        <v>189</v>
      </c>
      <c r="AL40" s="565"/>
      <c r="AM40" s="588" t="s">
        <v>208</v>
      </c>
      <c r="AN40" s="589"/>
      <c r="AO40" s="589"/>
      <c r="AP40" s="589"/>
      <c r="AQ40" s="590"/>
    </row>
    <row r="41" spans="1:51" ht="108" customHeight="1" x14ac:dyDescent="0.15">
      <c r="B41" s="302" t="s">
        <v>62</v>
      </c>
      <c r="C41" s="303"/>
      <c r="D41" s="303"/>
      <c r="E41" s="303"/>
      <c r="F41" s="303"/>
      <c r="G41" s="303"/>
      <c r="H41" s="303"/>
      <c r="I41" s="303"/>
      <c r="J41" s="304"/>
      <c r="K41" s="207" t="s">
        <v>127</v>
      </c>
      <c r="L41" s="211"/>
      <c r="M41" s="212"/>
      <c r="N41" s="211"/>
      <c r="O41" s="211"/>
      <c r="P41" s="211"/>
      <c r="Q41" s="211"/>
      <c r="R41" s="211"/>
      <c r="S41" s="211"/>
      <c r="T41" s="211"/>
      <c r="U41" s="211"/>
      <c r="V41" s="211"/>
      <c r="W41" s="211"/>
      <c r="X41" s="581" t="s">
        <v>149</v>
      </c>
      <c r="Y41" s="582"/>
      <c r="Z41" s="223" t="s">
        <v>127</v>
      </c>
      <c r="AA41" s="213"/>
      <c r="AB41" s="214"/>
      <c r="AC41" s="213"/>
      <c r="AD41" s="213"/>
      <c r="AE41" s="213"/>
      <c r="AF41" s="213"/>
      <c r="AG41" s="213"/>
      <c r="AH41" s="213"/>
      <c r="AI41" s="213"/>
      <c r="AJ41" s="213"/>
      <c r="AK41" s="593" t="s">
        <v>200</v>
      </c>
      <c r="AL41" s="578"/>
      <c r="AM41" s="605" t="s">
        <v>208</v>
      </c>
      <c r="AN41" s="606"/>
      <c r="AO41" s="606"/>
      <c r="AP41" s="606"/>
      <c r="AQ41" s="607"/>
    </row>
    <row r="42" spans="1:51" ht="90" customHeight="1" x14ac:dyDescent="0.15">
      <c r="B42" s="290" t="s">
        <v>65</v>
      </c>
      <c r="C42" s="291"/>
      <c r="D42" s="291"/>
      <c r="E42" s="291"/>
      <c r="F42" s="291"/>
      <c r="G42" s="291"/>
      <c r="H42" s="291"/>
      <c r="I42" s="291"/>
      <c r="J42" s="292"/>
      <c r="K42" s="329" t="s">
        <v>121</v>
      </c>
      <c r="L42" s="330"/>
      <c r="M42" s="330"/>
      <c r="N42" s="330"/>
      <c r="O42" s="330"/>
      <c r="P42" s="330"/>
      <c r="Q42" s="330"/>
      <c r="R42" s="330"/>
      <c r="S42" s="330"/>
      <c r="T42" s="330"/>
      <c r="U42" s="330"/>
      <c r="V42" s="330"/>
      <c r="W42" s="330"/>
      <c r="X42" s="330"/>
      <c r="Y42" s="331"/>
      <c r="Z42" s="570" t="s">
        <v>178</v>
      </c>
      <c r="AA42" s="571"/>
      <c r="AB42" s="571"/>
      <c r="AC42" s="571"/>
      <c r="AD42" s="571"/>
      <c r="AE42" s="571"/>
      <c r="AF42" s="571"/>
      <c r="AG42" s="571"/>
      <c r="AH42" s="571"/>
      <c r="AI42" s="571"/>
      <c r="AJ42" s="571"/>
      <c r="AK42" s="571"/>
      <c r="AL42" s="572"/>
      <c r="AM42" s="260" t="s">
        <v>208</v>
      </c>
      <c r="AN42" s="646"/>
      <c r="AO42" s="646"/>
      <c r="AP42" s="646"/>
      <c r="AQ42" s="647"/>
    </row>
    <row r="43" spans="1:51" ht="90" customHeight="1" thickBot="1" x14ac:dyDescent="0.2">
      <c r="B43" s="293" t="s">
        <v>55</v>
      </c>
      <c r="C43" s="294"/>
      <c r="D43" s="294"/>
      <c r="E43" s="294"/>
      <c r="F43" s="294"/>
      <c r="G43" s="294"/>
      <c r="H43" s="294"/>
      <c r="I43" s="294"/>
      <c r="J43" s="295"/>
      <c r="K43" s="332" t="s">
        <v>152</v>
      </c>
      <c r="L43" s="333"/>
      <c r="M43" s="333"/>
      <c r="N43" s="333"/>
      <c r="O43" s="333"/>
      <c r="P43" s="333"/>
      <c r="Q43" s="333"/>
      <c r="R43" s="333"/>
      <c r="S43" s="333"/>
      <c r="T43" s="333"/>
      <c r="U43" s="333"/>
      <c r="V43" s="333"/>
      <c r="W43" s="333"/>
      <c r="X43" s="333"/>
      <c r="Y43" s="334"/>
      <c r="Z43" s="573"/>
      <c r="AA43" s="574"/>
      <c r="AB43" s="574"/>
      <c r="AC43" s="574"/>
      <c r="AD43" s="574"/>
      <c r="AE43" s="574"/>
      <c r="AF43" s="574"/>
      <c r="AG43" s="574"/>
      <c r="AH43" s="574"/>
      <c r="AI43" s="574"/>
      <c r="AJ43" s="574"/>
      <c r="AK43" s="574"/>
      <c r="AL43" s="575"/>
      <c r="AM43" s="327" t="s">
        <v>208</v>
      </c>
      <c r="AN43" s="327"/>
      <c r="AO43" s="327"/>
      <c r="AP43" s="327"/>
      <c r="AQ43" s="328"/>
    </row>
    <row r="44" spans="1:51" ht="34.5" customHeight="1" x14ac:dyDescent="0.15">
      <c r="B44" s="296" t="s">
        <v>71</v>
      </c>
      <c r="C44" s="297"/>
      <c r="D44" s="297"/>
      <c r="E44" s="297"/>
      <c r="F44" s="297"/>
      <c r="G44" s="297"/>
      <c r="H44" s="297"/>
      <c r="I44" s="297"/>
      <c r="J44" s="298"/>
      <c r="K44" s="112" t="str">
        <f>IF(M44="評価なし","評価なし",IF(M44&gt;=2.5,"A",IF(M44&gt;=1.5,"B", IF(M44&gt;=0.5,"C",IF(M44&lt;0.5,"D","評価なし")))))</f>
        <v>A</v>
      </c>
      <c r="L44" s="17"/>
      <c r="M44" s="32">
        <f>IF(AND(M45="評価なし",M46="評価なし",M47="評価なし"),"評価なし",(N45+N46+N47)/(3-N44))</f>
        <v>2.6666666666666665</v>
      </c>
      <c r="N44" s="42">
        <f>COUNTIF(M45:M47,"評価なし")</f>
        <v>0</v>
      </c>
      <c r="O44" s="17"/>
      <c r="P44" s="17"/>
      <c r="Q44" s="17"/>
      <c r="R44" s="17"/>
      <c r="S44" s="17"/>
      <c r="T44" s="17"/>
      <c r="U44" s="17"/>
      <c r="V44" s="17"/>
      <c r="W44" s="17"/>
      <c r="X44" s="353"/>
      <c r="Y44" s="354"/>
      <c r="Z44" s="112" t="str">
        <f>IF(AB44="評価なし","評価なし",IF(AB44&gt;=2.5,"A",IF(AB44&gt;=1.5,"B", IF(AB44&gt;=0.5,"C",IF(AB44&lt;0.5,"D","評価なし")))))</f>
        <v>B</v>
      </c>
      <c r="AA44" s="17"/>
      <c r="AB44" s="32">
        <f>IF(AND(AB45="評価なし",AB46="評価なし",AB47="評価なし"),"評価なし",(AC45+AC46+AC47)/(3-AC44))</f>
        <v>2.3333333333333335</v>
      </c>
      <c r="AC44" s="42">
        <f>COUNTIF(AB45:AB47,"評価なし")</f>
        <v>0</v>
      </c>
      <c r="AD44" s="17"/>
      <c r="AE44" s="17"/>
      <c r="AF44" s="17"/>
      <c r="AG44" s="17"/>
      <c r="AH44" s="17"/>
      <c r="AI44" s="17"/>
      <c r="AJ44" s="17"/>
      <c r="AK44" s="353"/>
      <c r="AL44" s="354"/>
      <c r="AM44" s="296" t="s">
        <v>73</v>
      </c>
      <c r="AN44" s="297"/>
      <c r="AO44" s="297"/>
      <c r="AP44" s="297"/>
      <c r="AQ44" s="298"/>
      <c r="AR44" s="92"/>
      <c r="AS44" s="85"/>
      <c r="AT44" s="85"/>
      <c r="AU44" s="85"/>
      <c r="AV44" s="85"/>
      <c r="AW44" s="85"/>
      <c r="AX44" s="85"/>
      <c r="AY44" s="85"/>
    </row>
    <row r="45" spans="1:51" ht="99.75" customHeight="1" x14ac:dyDescent="0.15">
      <c r="B45" s="404" t="s">
        <v>87</v>
      </c>
      <c r="C45" s="405"/>
      <c r="D45" s="405"/>
      <c r="E45" s="405"/>
      <c r="F45" s="405"/>
      <c r="G45" s="405"/>
      <c r="H45" s="405"/>
      <c r="I45" s="405"/>
      <c r="J45" s="406"/>
      <c r="K45" s="118" t="s">
        <v>153</v>
      </c>
      <c r="L45" s="33"/>
      <c r="M45" s="39" t="str">
        <f>IF(K45="A","3",IF(K45="B","2", IF(K45="C","1",IF(K45="D","0","評価なし"))))</f>
        <v>2</v>
      </c>
      <c r="N45" s="38" t="str">
        <f>IF(M45="評価なし",0,M45)</f>
        <v>2</v>
      </c>
      <c r="O45" s="33"/>
      <c r="P45" s="33"/>
      <c r="Q45" s="33"/>
      <c r="R45" s="33"/>
      <c r="S45" s="33"/>
      <c r="T45" s="33"/>
      <c r="U45" s="33"/>
      <c r="V45" s="33"/>
      <c r="W45" s="33"/>
      <c r="X45" s="546" t="s">
        <v>166</v>
      </c>
      <c r="Y45" s="547"/>
      <c r="Z45" s="118" t="s">
        <v>190</v>
      </c>
      <c r="AA45" s="124"/>
      <c r="AB45" s="48" t="str">
        <f>IF(Z45="A","3",IF(Z45="B","2", IF(Z45="C","1",IF(Z45="D","0","評価なし"))))</f>
        <v>1</v>
      </c>
      <c r="AC45" s="49" t="str">
        <f>IF(AB45="評価なし",0,AB45)</f>
        <v>1</v>
      </c>
      <c r="AD45" s="124"/>
      <c r="AE45" s="124"/>
      <c r="AF45" s="124"/>
      <c r="AG45" s="124"/>
      <c r="AH45" s="124"/>
      <c r="AI45" s="124"/>
      <c r="AJ45" s="124"/>
      <c r="AK45" s="548" t="s">
        <v>191</v>
      </c>
      <c r="AL45" s="549"/>
      <c r="AM45" s="597" t="s">
        <v>208</v>
      </c>
      <c r="AN45" s="598"/>
      <c r="AO45" s="598"/>
      <c r="AP45" s="598"/>
      <c r="AQ45" s="599"/>
    </row>
    <row r="46" spans="1:51" s="1" customFormat="1" ht="99.75" customHeight="1" x14ac:dyDescent="0.15">
      <c r="A46" s="21"/>
      <c r="B46" s="308" t="s">
        <v>74</v>
      </c>
      <c r="C46" s="309"/>
      <c r="D46" s="309"/>
      <c r="E46" s="309"/>
      <c r="F46" s="309"/>
      <c r="G46" s="309"/>
      <c r="H46" s="309"/>
      <c r="I46" s="309"/>
      <c r="J46" s="310"/>
      <c r="K46" s="113" t="s">
        <v>127</v>
      </c>
      <c r="L46" s="44"/>
      <c r="M46" s="40" t="str">
        <f>IF(K46="A","3",IF(K46="B","2", IF(K46="C","1",IF(K46="D","0","評価なし"))))</f>
        <v>3</v>
      </c>
      <c r="N46" s="41" t="str">
        <f>IF(M46="評価なし",0,M46)</f>
        <v>3</v>
      </c>
      <c r="O46" s="44"/>
      <c r="P46" s="44"/>
      <c r="Q46" s="44"/>
      <c r="R46" s="44"/>
      <c r="S46" s="44"/>
      <c r="T46" s="44"/>
      <c r="U46" s="44"/>
      <c r="V46" s="44"/>
      <c r="W46" s="44"/>
      <c r="X46" s="317" t="s">
        <v>122</v>
      </c>
      <c r="Y46" s="318"/>
      <c r="Z46" s="113" t="s">
        <v>127</v>
      </c>
      <c r="AA46" s="50"/>
      <c r="AB46" s="51" t="str">
        <f>IF(Z46="A","3",IF(Z46="B","2", IF(Z46="C","1",IF(Z46="D","0","評価なし"))))</f>
        <v>3</v>
      </c>
      <c r="AC46" s="52" t="str">
        <f>IF(AB46="評価なし",0,AB46)</f>
        <v>3</v>
      </c>
      <c r="AD46" s="50"/>
      <c r="AE46" s="50"/>
      <c r="AF46" s="50"/>
      <c r="AG46" s="50"/>
      <c r="AH46" s="50"/>
      <c r="AI46" s="50"/>
      <c r="AJ46" s="50"/>
      <c r="AK46" s="550" t="s">
        <v>192</v>
      </c>
      <c r="AL46" s="551"/>
      <c r="AM46" s="373" t="s">
        <v>208</v>
      </c>
      <c r="AN46" s="374"/>
      <c r="AO46" s="374"/>
      <c r="AP46" s="374"/>
      <c r="AQ46" s="375"/>
    </row>
    <row r="47" spans="1:51" s="1" customFormat="1" ht="99.75" customHeight="1" x14ac:dyDescent="0.15">
      <c r="A47" s="21"/>
      <c r="B47" s="314" t="s">
        <v>75</v>
      </c>
      <c r="C47" s="315"/>
      <c r="D47" s="315"/>
      <c r="E47" s="315"/>
      <c r="F47" s="315"/>
      <c r="G47" s="315"/>
      <c r="H47" s="315"/>
      <c r="I47" s="315"/>
      <c r="J47" s="316"/>
      <c r="K47" s="114" t="s">
        <v>127</v>
      </c>
      <c r="L47" s="84"/>
      <c r="M47" s="46" t="str">
        <f>IF(K47="A","3",IF(K47="B","2", IF(K47="C","1",IF(K47="D","0","評価なし"))))</f>
        <v>3</v>
      </c>
      <c r="N47" s="161" t="str">
        <f>IF(M47="評価なし",0,M47)</f>
        <v>3</v>
      </c>
      <c r="O47" s="84"/>
      <c r="P47" s="84"/>
      <c r="Q47" s="84"/>
      <c r="R47" s="84"/>
      <c r="S47" s="84"/>
      <c r="T47" s="84"/>
      <c r="U47" s="84"/>
      <c r="V47" s="84"/>
      <c r="W47" s="84"/>
      <c r="X47" s="323" t="s">
        <v>167</v>
      </c>
      <c r="Y47" s="324"/>
      <c r="Z47" s="114" t="s">
        <v>127</v>
      </c>
      <c r="AA47" s="162"/>
      <c r="AB47" s="53" t="str">
        <f>IF(Z47="A","3",IF(Z47="B","2", IF(Z47="C","1",IF(Z47="D","0","評価なし"))))</f>
        <v>3</v>
      </c>
      <c r="AC47" s="163" t="str">
        <f>IF(AB47="評価なし",0,AB47)</f>
        <v>3</v>
      </c>
      <c r="AD47" s="162"/>
      <c r="AE47" s="162"/>
      <c r="AF47" s="162"/>
      <c r="AG47" s="162"/>
      <c r="AH47" s="162"/>
      <c r="AI47" s="162"/>
      <c r="AJ47" s="162"/>
      <c r="AK47" s="325" t="s">
        <v>192</v>
      </c>
      <c r="AL47" s="326"/>
      <c r="AM47" s="364" t="s">
        <v>208</v>
      </c>
      <c r="AN47" s="365"/>
      <c r="AO47" s="365"/>
      <c r="AP47" s="365"/>
      <c r="AQ47" s="366"/>
    </row>
    <row r="48" spans="1:51" ht="87" customHeight="1" x14ac:dyDescent="0.15">
      <c r="B48" s="290" t="s">
        <v>65</v>
      </c>
      <c r="C48" s="291"/>
      <c r="D48" s="291"/>
      <c r="E48" s="291"/>
      <c r="F48" s="291"/>
      <c r="G48" s="291"/>
      <c r="H48" s="291"/>
      <c r="I48" s="291"/>
      <c r="J48" s="292"/>
      <c r="K48" s="329" t="s">
        <v>123</v>
      </c>
      <c r="L48" s="330"/>
      <c r="M48" s="330"/>
      <c r="N48" s="330"/>
      <c r="O48" s="330"/>
      <c r="P48" s="330"/>
      <c r="Q48" s="330"/>
      <c r="R48" s="330"/>
      <c r="S48" s="330"/>
      <c r="T48" s="330"/>
      <c r="U48" s="330"/>
      <c r="V48" s="330"/>
      <c r="W48" s="330"/>
      <c r="X48" s="330"/>
      <c r="Y48" s="331"/>
      <c r="Z48" s="335" t="s">
        <v>193</v>
      </c>
      <c r="AA48" s="336"/>
      <c r="AB48" s="336"/>
      <c r="AC48" s="336"/>
      <c r="AD48" s="336"/>
      <c r="AE48" s="336"/>
      <c r="AF48" s="336"/>
      <c r="AG48" s="336"/>
      <c r="AH48" s="336"/>
      <c r="AI48" s="336"/>
      <c r="AJ48" s="336"/>
      <c r="AK48" s="336"/>
      <c r="AL48" s="337"/>
      <c r="AM48" s="260" t="s">
        <v>208</v>
      </c>
      <c r="AN48" s="646"/>
      <c r="AO48" s="646"/>
      <c r="AP48" s="646"/>
      <c r="AQ48" s="647"/>
    </row>
    <row r="49" spans="1:51" ht="87" customHeight="1" thickBot="1" x14ac:dyDescent="0.2">
      <c r="B49" s="293" t="s">
        <v>55</v>
      </c>
      <c r="C49" s="294"/>
      <c r="D49" s="294"/>
      <c r="E49" s="294"/>
      <c r="F49" s="294"/>
      <c r="G49" s="294"/>
      <c r="H49" s="294"/>
      <c r="I49" s="294"/>
      <c r="J49" s="295"/>
      <c r="K49" s="332" t="s">
        <v>154</v>
      </c>
      <c r="L49" s="333"/>
      <c r="M49" s="333"/>
      <c r="N49" s="333"/>
      <c r="O49" s="333"/>
      <c r="P49" s="333"/>
      <c r="Q49" s="333"/>
      <c r="R49" s="333"/>
      <c r="S49" s="333"/>
      <c r="T49" s="333"/>
      <c r="U49" s="333"/>
      <c r="V49" s="333"/>
      <c r="W49" s="333"/>
      <c r="X49" s="333"/>
      <c r="Y49" s="334"/>
      <c r="Z49" s="338" t="s">
        <v>178</v>
      </c>
      <c r="AA49" s="339"/>
      <c r="AB49" s="339"/>
      <c r="AC49" s="339"/>
      <c r="AD49" s="339"/>
      <c r="AE49" s="339"/>
      <c r="AF49" s="339"/>
      <c r="AG49" s="339"/>
      <c r="AH49" s="339"/>
      <c r="AI49" s="339"/>
      <c r="AJ49" s="339"/>
      <c r="AK49" s="339"/>
      <c r="AL49" s="340"/>
      <c r="AM49" s="327" t="s">
        <v>208</v>
      </c>
      <c r="AN49" s="327"/>
      <c r="AO49" s="327"/>
      <c r="AP49" s="327"/>
      <c r="AQ49" s="328"/>
    </row>
    <row r="50" spans="1:51" s="18" customFormat="1" ht="44.25" customHeight="1" thickBot="1" x14ac:dyDescent="0.2">
      <c r="B50" s="423" t="s">
        <v>12</v>
      </c>
      <c r="C50" s="424"/>
      <c r="D50" s="424"/>
      <c r="E50" s="424"/>
      <c r="F50" s="424"/>
      <c r="G50" s="424"/>
      <c r="H50" s="424"/>
      <c r="I50" s="424"/>
      <c r="J50" s="425"/>
      <c r="K50" s="108" t="str">
        <f>IF(M50="評価なし","評価なし",IF(M50&gt;=2.5,"A",IF(M50&gt;=1.5,"B", IF(M50&gt;=0.5,"C",IF(M50&lt;0.5,"D","評価なし")))))</f>
        <v>A</v>
      </c>
      <c r="M50" s="55">
        <f>IF(AND(M52="評価なし",M53="評価なし",M54="評価なし",M55="評価なし",M59="評価なし",M60="評価なし",M61="評価なし",M62="評価なし",M63="評価なし",M64="評価なし",M65="評価なし"),"評価なし",(N52+N53+N54+N55+N59+N60+N61+N62+N63+N64+N65)/(11-N50))</f>
        <v>3</v>
      </c>
      <c r="N50" s="18">
        <f>COUNTIF(M52:M55,"評価なし")+COUNTIF(M59:M65,"評価なし")</f>
        <v>1</v>
      </c>
      <c r="X50" s="319"/>
      <c r="Y50" s="320"/>
      <c r="Z50" s="122" t="str">
        <f>IF(AB50="評価なし","評価なし",IF(AB50&gt;=2.5,"A",IF(AB50&gt;=1.5,"B", IF(AB50&gt;=0.5,"C",IF(AB50&lt;0.5,"D","評価なし")))))</f>
        <v>A</v>
      </c>
      <c r="AB50" s="55">
        <f>IF(AND(AB52="評価なし",AB53="評価なし",AB54="評価なし",AB55="評価なし",AB59="評価なし",AB60="評価なし",AB61="評価なし",AB62="評価なし",AB63="評価なし",AB64="評価なし",AB65="評価なし"),"評価なし",(AC52+AC53+AC54+AC55+AC59+AC60+AC61+AC62+AC63+AC64+AC65)/(11-AC50))</f>
        <v>2.9</v>
      </c>
      <c r="AC50" s="18">
        <f>COUNTIF(AB52:AB55,"評価なし")+COUNTIF(AB59:AB65,"評価なし")</f>
        <v>1</v>
      </c>
      <c r="AK50" s="319"/>
      <c r="AL50" s="320"/>
      <c r="AM50" s="347" t="s">
        <v>12</v>
      </c>
      <c r="AN50" s="348"/>
      <c r="AO50" s="348"/>
      <c r="AP50" s="348"/>
      <c r="AQ50" s="349"/>
      <c r="AR50" s="180"/>
      <c r="AS50" s="180"/>
      <c r="AT50" s="180"/>
      <c r="AU50" s="180"/>
      <c r="AV50" s="180"/>
      <c r="AW50" s="180"/>
      <c r="AX50" s="180"/>
      <c r="AY50" s="180"/>
    </row>
    <row r="51" spans="1:51" s="1" customFormat="1" ht="33.75" customHeight="1" x14ac:dyDescent="0.15">
      <c r="B51" s="426" t="s">
        <v>67</v>
      </c>
      <c r="C51" s="427"/>
      <c r="D51" s="427"/>
      <c r="E51" s="427"/>
      <c r="F51" s="427"/>
      <c r="G51" s="427"/>
      <c r="H51" s="427"/>
      <c r="I51" s="427"/>
      <c r="J51" s="428"/>
      <c r="K51" s="110" t="str">
        <f>IF(M51="評価なし","評価なし",IF(M51&gt;=2.5,"A",IF(M51&gt;=1.5,"B", IF(M51&gt;=0.5,"C",IF(M51&lt;0.5,"D","評価なし")))))</f>
        <v>A</v>
      </c>
      <c r="L51" s="2"/>
      <c r="M51" s="12">
        <f>IF(AND(M52="評価なし",M53="評価なし",M54="評価なし",M55="評価なし"),"評価なし",(N52+N53+N54+N55)/(4-N51))</f>
        <v>3</v>
      </c>
      <c r="N51" s="2">
        <f>COUNTIF(M52:M55,"評価なし")</f>
        <v>0</v>
      </c>
      <c r="O51" s="2"/>
      <c r="P51" s="2"/>
      <c r="Q51" s="2"/>
      <c r="R51" s="2"/>
      <c r="S51" s="2"/>
      <c r="T51" s="2"/>
      <c r="U51" s="2"/>
      <c r="V51" s="2"/>
      <c r="W51" s="2"/>
      <c r="X51" s="321"/>
      <c r="Y51" s="322"/>
      <c r="Z51" s="123" t="str">
        <f>IF(AB51="評価なし","評価なし",IF(AB51&gt;=2.5,"A",IF(AB51&gt;=1.5,"B", IF(AB51&gt;=0.5,"C",IF(AB51&lt;0.5,"D","評価なし")))))</f>
        <v>A</v>
      </c>
      <c r="AA51" s="2"/>
      <c r="AB51" s="12">
        <f>IF(AND(AB52="評価なし",AB53="評価なし",AB54="評価なし",AB55="評価なし"),"評価なし",(AC52+AC53+AC54+AC55)/(4-AC51))</f>
        <v>2.75</v>
      </c>
      <c r="AC51" s="2">
        <f>COUNTIF(AB52:AB55,"評価なし")</f>
        <v>0</v>
      </c>
      <c r="AD51" s="2"/>
      <c r="AE51" s="2"/>
      <c r="AF51" s="2"/>
      <c r="AG51" s="2"/>
      <c r="AH51" s="2"/>
      <c r="AI51" s="2"/>
      <c r="AJ51" s="2"/>
      <c r="AK51" s="321"/>
      <c r="AL51" s="322"/>
      <c r="AM51" s="350" t="s">
        <v>34</v>
      </c>
      <c r="AN51" s="351"/>
      <c r="AO51" s="351"/>
      <c r="AP51" s="351"/>
      <c r="AQ51" s="352"/>
      <c r="AR51" s="181"/>
      <c r="AS51" s="181"/>
      <c r="AT51" s="181"/>
      <c r="AU51" s="181"/>
      <c r="AV51" s="181"/>
      <c r="AW51" s="181"/>
      <c r="AX51" s="181"/>
      <c r="AY51" s="181"/>
    </row>
    <row r="52" spans="1:51" s="1" customFormat="1" ht="85.5" customHeight="1" x14ac:dyDescent="0.15">
      <c r="B52" s="404" t="s">
        <v>70</v>
      </c>
      <c r="C52" s="405"/>
      <c r="D52" s="405"/>
      <c r="E52" s="405"/>
      <c r="F52" s="405"/>
      <c r="G52" s="405"/>
      <c r="H52" s="405"/>
      <c r="I52" s="405"/>
      <c r="J52" s="406"/>
      <c r="K52" s="118" t="s">
        <v>127</v>
      </c>
      <c r="L52" s="47"/>
      <c r="M52" s="170" t="str">
        <f>IF(K52="A","3",IF(K52="B","2", IF(K52="C","1",IF(K52="D","0","評価なし"))))</f>
        <v>3</v>
      </c>
      <c r="N52" s="182" t="str">
        <f>IF(M52="評価なし",0,M52)</f>
        <v>3</v>
      </c>
      <c r="O52" s="47"/>
      <c r="P52" s="47"/>
      <c r="Q52" s="47"/>
      <c r="R52" s="47"/>
      <c r="S52" s="47"/>
      <c r="T52" s="47"/>
      <c r="U52" s="47"/>
      <c r="V52" s="47"/>
      <c r="W52" s="47"/>
      <c r="X52" s="409" t="s">
        <v>158</v>
      </c>
      <c r="Y52" s="410"/>
      <c r="Z52" s="118" t="s">
        <v>127</v>
      </c>
      <c r="AA52" s="47"/>
      <c r="AB52" s="218" t="str">
        <f>IF(Z52="A","3",IF(Z52="B","2", IF(Z52="C","1",IF(Z52="D","0","評価なし"))))</f>
        <v>3</v>
      </c>
      <c r="AC52" s="182" t="str">
        <f>IF(AB52="評価なし",0,AB52)</f>
        <v>3</v>
      </c>
      <c r="AD52" s="47"/>
      <c r="AE52" s="47"/>
      <c r="AF52" s="47"/>
      <c r="AG52" s="47"/>
      <c r="AH52" s="47"/>
      <c r="AI52" s="47"/>
      <c r="AJ52" s="47"/>
      <c r="AK52" s="341" t="s">
        <v>194</v>
      </c>
      <c r="AL52" s="342"/>
      <c r="AM52" s="597" t="s">
        <v>208</v>
      </c>
      <c r="AN52" s="598"/>
      <c r="AO52" s="598"/>
      <c r="AP52" s="598"/>
      <c r="AQ52" s="599"/>
    </row>
    <row r="53" spans="1:51" s="1" customFormat="1" ht="85.5" customHeight="1" x14ac:dyDescent="0.15">
      <c r="A53" s="2"/>
      <c r="B53" s="308" t="s">
        <v>68</v>
      </c>
      <c r="C53" s="309"/>
      <c r="D53" s="309"/>
      <c r="E53" s="309"/>
      <c r="F53" s="309"/>
      <c r="G53" s="309"/>
      <c r="H53" s="309"/>
      <c r="I53" s="309"/>
      <c r="J53" s="310"/>
      <c r="K53" s="113" t="s">
        <v>127</v>
      </c>
      <c r="L53" s="50"/>
      <c r="M53" s="171" t="str">
        <f>IF(K53="A","3",IF(K53="B","2", IF(K53="C","1",IF(K53="D","0","評価なし"))))</f>
        <v>3</v>
      </c>
      <c r="N53" s="183" t="str">
        <f>IF(M53="評価なし",0,M53)</f>
        <v>3</v>
      </c>
      <c r="O53" s="50"/>
      <c r="P53" s="50"/>
      <c r="Q53" s="50"/>
      <c r="R53" s="50"/>
      <c r="S53" s="50"/>
      <c r="T53" s="50"/>
      <c r="U53" s="50"/>
      <c r="V53" s="50"/>
      <c r="W53" s="50"/>
      <c r="X53" s="555" t="s">
        <v>157</v>
      </c>
      <c r="Y53" s="556"/>
      <c r="Z53" s="113" t="s">
        <v>127</v>
      </c>
      <c r="AA53" s="50"/>
      <c r="AB53" s="219" t="str">
        <f>IF(Z53="A","3",IF(Z53="B","2", IF(Z53="C","1",IF(Z53="D","0","評価なし"))))</f>
        <v>3</v>
      </c>
      <c r="AC53" s="183" t="str">
        <f t="shared" ref="AC53:AC55" si="1">IF(AB53="評価なし",0,AB53)</f>
        <v>3</v>
      </c>
      <c r="AD53" s="50"/>
      <c r="AE53" s="50"/>
      <c r="AF53" s="50"/>
      <c r="AG53" s="50"/>
      <c r="AH53" s="50"/>
      <c r="AI53" s="50"/>
      <c r="AJ53" s="50"/>
      <c r="AK53" s="357" t="s">
        <v>195</v>
      </c>
      <c r="AL53" s="358"/>
      <c r="AM53" s="373" t="s">
        <v>208</v>
      </c>
      <c r="AN53" s="374"/>
      <c r="AO53" s="374"/>
      <c r="AP53" s="374"/>
      <c r="AQ53" s="375"/>
    </row>
    <row r="54" spans="1:51" s="1" customFormat="1" ht="85.5" customHeight="1" x14ac:dyDescent="0.15">
      <c r="A54" s="2"/>
      <c r="B54" s="308" t="s">
        <v>76</v>
      </c>
      <c r="C54" s="309"/>
      <c r="D54" s="309"/>
      <c r="E54" s="309"/>
      <c r="F54" s="309"/>
      <c r="G54" s="309"/>
      <c r="H54" s="309"/>
      <c r="I54" s="309"/>
      <c r="J54" s="310"/>
      <c r="K54" s="113" t="s">
        <v>127</v>
      </c>
      <c r="L54" s="50"/>
      <c r="M54" s="171" t="str">
        <f>IF(K54="A","3",IF(K54="B","2", IF(K54="C","1",IF(K54="D","0","評価なし"))))</f>
        <v>3</v>
      </c>
      <c r="N54" s="183" t="str">
        <f>IF(M54="評価なし",0,M54)</f>
        <v>3</v>
      </c>
      <c r="O54" s="50"/>
      <c r="P54" s="50"/>
      <c r="Q54" s="50"/>
      <c r="R54" s="50"/>
      <c r="S54" s="50"/>
      <c r="T54" s="50"/>
      <c r="U54" s="50"/>
      <c r="V54" s="50"/>
      <c r="W54" s="50"/>
      <c r="X54" s="317" t="s">
        <v>155</v>
      </c>
      <c r="Y54" s="318"/>
      <c r="Z54" s="113" t="s">
        <v>127</v>
      </c>
      <c r="AA54" s="50"/>
      <c r="AB54" s="219" t="str">
        <f>IF(Z54="A","3",IF(Z54="B","2", IF(Z54="C","1",IF(Z54="D","0","評価なし"))))</f>
        <v>3</v>
      </c>
      <c r="AC54" s="183" t="str">
        <f t="shared" si="1"/>
        <v>3</v>
      </c>
      <c r="AD54" s="50"/>
      <c r="AE54" s="50"/>
      <c r="AF54" s="50"/>
      <c r="AG54" s="50"/>
      <c r="AH54" s="50"/>
      <c r="AI54" s="50"/>
      <c r="AJ54" s="50"/>
      <c r="AK54" s="357" t="s">
        <v>196</v>
      </c>
      <c r="AL54" s="358"/>
      <c r="AM54" s="373" t="s">
        <v>208</v>
      </c>
      <c r="AN54" s="374"/>
      <c r="AO54" s="374"/>
      <c r="AP54" s="374"/>
      <c r="AQ54" s="375"/>
    </row>
    <row r="55" spans="1:51" s="1" customFormat="1" ht="85.5" customHeight="1" x14ac:dyDescent="0.15">
      <c r="A55" s="2"/>
      <c r="B55" s="314" t="s">
        <v>69</v>
      </c>
      <c r="C55" s="315"/>
      <c r="D55" s="315"/>
      <c r="E55" s="315"/>
      <c r="F55" s="315"/>
      <c r="G55" s="315"/>
      <c r="H55" s="315"/>
      <c r="I55" s="315"/>
      <c r="J55" s="316"/>
      <c r="K55" s="114" t="s">
        <v>127</v>
      </c>
      <c r="L55" s="162"/>
      <c r="M55" s="172" t="str">
        <f>IF(K55="A","3",IF(K55="B","2", IF(K55="C","1",IF(K55="D","0","評価なし"))))</f>
        <v>3</v>
      </c>
      <c r="N55" s="184" t="str">
        <f>IF(M55="評価なし",0,M55)</f>
        <v>3</v>
      </c>
      <c r="O55" s="162"/>
      <c r="P55" s="162"/>
      <c r="Q55" s="162"/>
      <c r="R55" s="162"/>
      <c r="S55" s="162"/>
      <c r="T55" s="162"/>
      <c r="U55" s="162"/>
      <c r="V55" s="162"/>
      <c r="W55" s="162"/>
      <c r="X55" s="343" t="s">
        <v>156</v>
      </c>
      <c r="Y55" s="344"/>
      <c r="Z55" s="114" t="s">
        <v>153</v>
      </c>
      <c r="AA55" s="162"/>
      <c r="AB55" s="220" t="str">
        <f>IF(Z55="A","3",IF(Z55="B","2", IF(Z55="C","1",IF(Z55="D","0","評価なし"))))</f>
        <v>2</v>
      </c>
      <c r="AC55" s="184" t="str">
        <f t="shared" si="1"/>
        <v>2</v>
      </c>
      <c r="AD55" s="162"/>
      <c r="AE55" s="162"/>
      <c r="AF55" s="162"/>
      <c r="AG55" s="162"/>
      <c r="AH55" s="162"/>
      <c r="AI55" s="162"/>
      <c r="AJ55" s="162"/>
      <c r="AK55" s="345" t="s">
        <v>197</v>
      </c>
      <c r="AL55" s="346"/>
      <c r="AM55" s="364" t="s">
        <v>208</v>
      </c>
      <c r="AN55" s="365"/>
      <c r="AO55" s="365"/>
      <c r="AP55" s="365"/>
      <c r="AQ55" s="366"/>
    </row>
    <row r="56" spans="1:51" ht="85.5" customHeight="1" x14ac:dyDescent="0.15">
      <c r="B56" s="290" t="s">
        <v>65</v>
      </c>
      <c r="C56" s="291"/>
      <c r="D56" s="291"/>
      <c r="E56" s="291"/>
      <c r="F56" s="291"/>
      <c r="G56" s="291"/>
      <c r="H56" s="291"/>
      <c r="I56" s="291"/>
      <c r="J56" s="292"/>
      <c r="K56" s="329" t="s">
        <v>168</v>
      </c>
      <c r="L56" s="330"/>
      <c r="M56" s="330"/>
      <c r="N56" s="330"/>
      <c r="O56" s="330"/>
      <c r="P56" s="330"/>
      <c r="Q56" s="330"/>
      <c r="R56" s="330"/>
      <c r="S56" s="330"/>
      <c r="T56" s="330"/>
      <c r="U56" s="330"/>
      <c r="V56" s="330"/>
      <c r="W56" s="330"/>
      <c r="X56" s="330"/>
      <c r="Y56" s="331"/>
      <c r="Z56" s="335" t="s">
        <v>198</v>
      </c>
      <c r="AA56" s="336"/>
      <c r="AB56" s="336"/>
      <c r="AC56" s="336"/>
      <c r="AD56" s="336"/>
      <c r="AE56" s="336"/>
      <c r="AF56" s="336"/>
      <c r="AG56" s="336"/>
      <c r="AH56" s="336"/>
      <c r="AI56" s="336"/>
      <c r="AJ56" s="336"/>
      <c r="AK56" s="336"/>
      <c r="AL56" s="337"/>
      <c r="AM56" s="260" t="s">
        <v>208</v>
      </c>
      <c r="AN56" s="646"/>
      <c r="AO56" s="646"/>
      <c r="AP56" s="646"/>
      <c r="AQ56" s="647"/>
    </row>
    <row r="57" spans="1:51" ht="85.5" customHeight="1" thickBot="1" x14ac:dyDescent="0.2">
      <c r="B57" s="293" t="s">
        <v>55</v>
      </c>
      <c r="C57" s="294"/>
      <c r="D57" s="294"/>
      <c r="E57" s="294"/>
      <c r="F57" s="294"/>
      <c r="G57" s="294"/>
      <c r="H57" s="294"/>
      <c r="I57" s="294"/>
      <c r="J57" s="295"/>
      <c r="K57" s="332" t="s">
        <v>124</v>
      </c>
      <c r="L57" s="333"/>
      <c r="M57" s="333"/>
      <c r="N57" s="333"/>
      <c r="O57" s="333"/>
      <c r="P57" s="333"/>
      <c r="Q57" s="333"/>
      <c r="R57" s="333"/>
      <c r="S57" s="333"/>
      <c r="T57" s="333"/>
      <c r="U57" s="333"/>
      <c r="V57" s="333"/>
      <c r="W57" s="333"/>
      <c r="X57" s="333"/>
      <c r="Y57" s="334"/>
      <c r="Z57" s="368"/>
      <c r="AA57" s="369"/>
      <c r="AB57" s="369"/>
      <c r="AC57" s="369"/>
      <c r="AD57" s="369"/>
      <c r="AE57" s="369"/>
      <c r="AF57" s="369"/>
      <c r="AG57" s="369"/>
      <c r="AH57" s="369"/>
      <c r="AI57" s="369"/>
      <c r="AJ57" s="369"/>
      <c r="AK57" s="369"/>
      <c r="AL57" s="370"/>
      <c r="AM57" s="327" t="s">
        <v>208</v>
      </c>
      <c r="AN57" s="327"/>
      <c r="AO57" s="327"/>
      <c r="AP57" s="327"/>
      <c r="AQ57" s="328"/>
    </row>
    <row r="58" spans="1:51" s="1" customFormat="1" ht="43.5" customHeight="1" x14ac:dyDescent="0.15">
      <c r="A58" s="7"/>
      <c r="B58" s="296" t="s">
        <v>63</v>
      </c>
      <c r="C58" s="297"/>
      <c r="D58" s="297"/>
      <c r="E58" s="297"/>
      <c r="F58" s="297"/>
      <c r="G58" s="297"/>
      <c r="H58" s="297"/>
      <c r="I58" s="297"/>
      <c r="J58" s="298"/>
      <c r="K58" s="109" t="str">
        <f>IF(M58="評価なし","評価なし",IF(M58&gt;=2.5,"A",IF(M58&gt;=1.5,"B", IF(M58&gt;=0.5,"C",IF(M58&lt;0.5,"D","評価なし")))))</f>
        <v>A</v>
      </c>
      <c r="L58" s="2"/>
      <c r="M58" s="32">
        <f>IF(AND(M59="評価なし",M60="評価なし",M60="評価なし",M61="評価なし",M62="評価なし",M63="評価なし",M64="評価なし",M65="評価なし"),"評価なし",(N59+N60+N61+N62+N63+N64+N65)/(7-N58))</f>
        <v>3</v>
      </c>
      <c r="N58" s="42">
        <f>COUNTIF(M59:M65,"評価なし")</f>
        <v>1</v>
      </c>
      <c r="O58" s="2"/>
      <c r="P58" s="2"/>
      <c r="Q58" s="2"/>
      <c r="R58" s="2"/>
      <c r="S58" s="2"/>
      <c r="T58" s="2"/>
      <c r="U58" s="2"/>
      <c r="V58" s="2"/>
      <c r="W58" s="2"/>
      <c r="X58" s="353"/>
      <c r="Y58" s="354"/>
      <c r="Z58" s="188" t="str">
        <f>IF(AB58="評価なし","評価なし",IF(AB58&gt;=2.5,"A",IF(AB58&gt;=1.5,"B", IF(AB58&gt;=0.5,"C",IF(AB58&lt;0.5,"D","評価なし")))))</f>
        <v>A</v>
      </c>
      <c r="AA58" s="2"/>
      <c r="AB58" s="32">
        <f>IF(AND(AB59="評価なし",AB60="評価なし",AB60="評価なし",AB61="評価なし",AB62="評価なし",AB63="評価なし",AB64="評価なし",AB65="評価なし"),"評価なし",(AC59+AC60+AC61+AC62+AC63+AC64+AC65)/(7-AC58))</f>
        <v>3</v>
      </c>
      <c r="AC58" s="42">
        <f>COUNTIF(AB59:AB65,"評価なし")</f>
        <v>1</v>
      </c>
      <c r="AD58" s="2"/>
      <c r="AE58" s="2"/>
      <c r="AF58" s="2"/>
      <c r="AG58" s="2"/>
      <c r="AH58" s="2"/>
      <c r="AI58" s="2"/>
      <c r="AJ58" s="2"/>
      <c r="AK58" s="353"/>
      <c r="AL58" s="354"/>
      <c r="AM58" s="594" t="s">
        <v>63</v>
      </c>
      <c r="AN58" s="595"/>
      <c r="AO58" s="595"/>
      <c r="AP58" s="595"/>
      <c r="AQ58" s="596"/>
      <c r="AR58" s="85"/>
      <c r="AS58" s="85"/>
      <c r="AT58" s="85"/>
      <c r="AU58" s="85"/>
      <c r="AV58" s="85"/>
      <c r="AW58" s="85"/>
      <c r="AX58" s="85"/>
      <c r="AY58" s="86"/>
    </row>
    <row r="59" spans="1:51" s="1" customFormat="1" ht="77.25" customHeight="1" x14ac:dyDescent="0.15">
      <c r="A59" s="7"/>
      <c r="B59" s="305" t="s">
        <v>88</v>
      </c>
      <c r="C59" s="306"/>
      <c r="D59" s="306"/>
      <c r="E59" s="306"/>
      <c r="F59" s="306"/>
      <c r="G59" s="306"/>
      <c r="H59" s="306"/>
      <c r="I59" s="306"/>
      <c r="J59" s="307"/>
      <c r="K59" s="173" t="s">
        <v>127</v>
      </c>
      <c r="L59" s="57"/>
      <c r="M59" s="121" t="str">
        <f t="shared" ref="M59:M65" si="2">IF(K59="A","3",IF(K59="B","2", IF(K59="C","1",IF(K59="D","0","評価なし"))))</f>
        <v>3</v>
      </c>
      <c r="N59" s="58" t="str">
        <f t="shared" ref="N59:N65" si="3">IF(M59="評価なし",0,M59)</f>
        <v>3</v>
      </c>
      <c r="O59" s="47"/>
      <c r="P59" s="47"/>
      <c r="Q59" s="47"/>
      <c r="R59" s="47"/>
      <c r="S59" s="47"/>
      <c r="T59" s="47"/>
      <c r="U59" s="47"/>
      <c r="V59" s="47"/>
      <c r="W59" s="47"/>
      <c r="X59" s="355" t="s">
        <v>169</v>
      </c>
      <c r="Y59" s="356"/>
      <c r="Z59" s="221" t="s">
        <v>127</v>
      </c>
      <c r="AA59" s="57"/>
      <c r="AB59" s="218" t="str">
        <f t="shared" ref="AB59:AB65" si="4">IF(Z59="A","3",IF(Z59="B","2", IF(Z59="C","1",IF(Z59="D","0","評価なし"))))</f>
        <v>3</v>
      </c>
      <c r="AC59" s="58" t="str">
        <f>IF(AB59="評価なし",0,AB59)</f>
        <v>3</v>
      </c>
      <c r="AD59" s="47"/>
      <c r="AE59" s="47"/>
      <c r="AF59" s="47"/>
      <c r="AG59" s="47"/>
      <c r="AH59" s="47"/>
      <c r="AI59" s="47"/>
      <c r="AJ59" s="47"/>
      <c r="AK59" s="583" t="s">
        <v>201</v>
      </c>
      <c r="AL59" s="342"/>
      <c r="AM59" s="597" t="s">
        <v>208</v>
      </c>
      <c r="AN59" s="598"/>
      <c r="AO59" s="598"/>
      <c r="AP59" s="598"/>
      <c r="AQ59" s="599"/>
    </row>
    <row r="60" spans="1:51" s="1" customFormat="1" ht="77.25" customHeight="1" x14ac:dyDescent="0.15">
      <c r="A60" s="7"/>
      <c r="B60" s="308" t="s">
        <v>89</v>
      </c>
      <c r="C60" s="309"/>
      <c r="D60" s="309"/>
      <c r="E60" s="309"/>
      <c r="F60" s="309"/>
      <c r="G60" s="309"/>
      <c r="H60" s="309"/>
      <c r="I60" s="309"/>
      <c r="J60" s="310"/>
      <c r="K60" s="113" t="s">
        <v>127</v>
      </c>
      <c r="L60" s="50"/>
      <c r="M60" s="51" t="str">
        <f t="shared" si="2"/>
        <v>3</v>
      </c>
      <c r="N60" s="52" t="str">
        <f t="shared" si="3"/>
        <v>3</v>
      </c>
      <c r="O60" s="50"/>
      <c r="P60" s="50"/>
      <c r="Q60" s="50"/>
      <c r="R60" s="50"/>
      <c r="S60" s="50"/>
      <c r="T60" s="50"/>
      <c r="U60" s="50"/>
      <c r="V60" s="50"/>
      <c r="W60" s="50"/>
      <c r="X60" s="378" t="s">
        <v>159</v>
      </c>
      <c r="Y60" s="379"/>
      <c r="Z60" s="158" t="s">
        <v>127</v>
      </c>
      <c r="AA60" s="50"/>
      <c r="AB60" s="51" t="str">
        <f t="shared" si="4"/>
        <v>3</v>
      </c>
      <c r="AC60" s="52" t="str">
        <f>IF(AB60="評価なし",0,AB60)</f>
        <v>3</v>
      </c>
      <c r="AD60" s="50"/>
      <c r="AE60" s="50"/>
      <c r="AF60" s="50"/>
      <c r="AG60" s="50"/>
      <c r="AH60" s="50"/>
      <c r="AI60" s="50"/>
      <c r="AJ60" s="50"/>
      <c r="AK60" s="376" t="s">
        <v>192</v>
      </c>
      <c r="AL60" s="377"/>
      <c r="AM60" s="373" t="s">
        <v>208</v>
      </c>
      <c r="AN60" s="374"/>
      <c r="AO60" s="374"/>
      <c r="AP60" s="374"/>
      <c r="AQ60" s="375"/>
    </row>
    <row r="61" spans="1:51" s="1" customFormat="1" ht="77.25" customHeight="1" x14ac:dyDescent="0.15">
      <c r="A61" s="7"/>
      <c r="B61" s="308" t="s">
        <v>90</v>
      </c>
      <c r="C61" s="309"/>
      <c r="D61" s="309"/>
      <c r="E61" s="309"/>
      <c r="F61" s="309"/>
      <c r="G61" s="309"/>
      <c r="H61" s="309"/>
      <c r="I61" s="309"/>
      <c r="J61" s="310"/>
      <c r="K61" s="113" t="s">
        <v>127</v>
      </c>
      <c r="L61" s="50"/>
      <c r="M61" s="51" t="str">
        <f t="shared" si="2"/>
        <v>3</v>
      </c>
      <c r="N61" s="52" t="str">
        <f t="shared" si="3"/>
        <v>3</v>
      </c>
      <c r="O61" s="50"/>
      <c r="P61" s="50"/>
      <c r="Q61" s="50"/>
      <c r="R61" s="50"/>
      <c r="S61" s="50"/>
      <c r="T61" s="50"/>
      <c r="U61" s="50"/>
      <c r="V61" s="50"/>
      <c r="W61" s="50"/>
      <c r="X61" s="378" t="s">
        <v>160</v>
      </c>
      <c r="Y61" s="379"/>
      <c r="Z61" s="158" t="s">
        <v>127</v>
      </c>
      <c r="AA61" s="50"/>
      <c r="AB61" s="51" t="str">
        <f t="shared" si="4"/>
        <v>3</v>
      </c>
      <c r="AC61" s="52" t="str">
        <f t="shared" ref="AC61:AC63" si="5">IF(AB61="評価なし",0,AB61)</f>
        <v>3</v>
      </c>
      <c r="AD61" s="50"/>
      <c r="AE61" s="50"/>
      <c r="AF61" s="50"/>
      <c r="AG61" s="50"/>
      <c r="AH61" s="50"/>
      <c r="AI61" s="50"/>
      <c r="AJ61" s="50"/>
      <c r="AK61" s="376" t="s">
        <v>192</v>
      </c>
      <c r="AL61" s="377"/>
      <c r="AM61" s="373" t="s">
        <v>208</v>
      </c>
      <c r="AN61" s="374"/>
      <c r="AO61" s="374"/>
      <c r="AP61" s="374"/>
      <c r="AQ61" s="375"/>
    </row>
    <row r="62" spans="1:51" s="3" customFormat="1" ht="77.25" customHeight="1" x14ac:dyDescent="0.15">
      <c r="A62" s="5"/>
      <c r="B62" s="299" t="s">
        <v>91</v>
      </c>
      <c r="C62" s="300"/>
      <c r="D62" s="300"/>
      <c r="E62" s="300"/>
      <c r="F62" s="300"/>
      <c r="G62" s="300"/>
      <c r="H62" s="300"/>
      <c r="I62" s="300"/>
      <c r="J62" s="301"/>
      <c r="K62" s="113" t="s">
        <v>127</v>
      </c>
      <c r="L62" s="59"/>
      <c r="M62" s="51" t="str">
        <f t="shared" si="2"/>
        <v>3</v>
      </c>
      <c r="N62" s="52" t="str">
        <f t="shared" si="3"/>
        <v>3</v>
      </c>
      <c r="O62" s="59"/>
      <c r="P62" s="59"/>
      <c r="Q62" s="59"/>
      <c r="R62" s="59"/>
      <c r="S62" s="59"/>
      <c r="T62" s="59"/>
      <c r="U62" s="59"/>
      <c r="V62" s="59"/>
      <c r="W62" s="59"/>
      <c r="X62" s="378" t="s">
        <v>171</v>
      </c>
      <c r="Y62" s="379"/>
      <c r="Z62" s="158" t="s">
        <v>127</v>
      </c>
      <c r="AA62" s="59"/>
      <c r="AB62" s="51" t="str">
        <f t="shared" si="4"/>
        <v>3</v>
      </c>
      <c r="AC62" s="52" t="str">
        <f t="shared" si="5"/>
        <v>3</v>
      </c>
      <c r="AD62" s="59"/>
      <c r="AE62" s="59"/>
      <c r="AF62" s="59"/>
      <c r="AG62" s="59"/>
      <c r="AH62" s="59"/>
      <c r="AI62" s="59"/>
      <c r="AJ62" s="59"/>
      <c r="AK62" s="376" t="s">
        <v>192</v>
      </c>
      <c r="AL62" s="377"/>
      <c r="AM62" s="373" t="s">
        <v>208</v>
      </c>
      <c r="AN62" s="374"/>
      <c r="AO62" s="374"/>
      <c r="AP62" s="374"/>
      <c r="AQ62" s="375"/>
    </row>
    <row r="63" spans="1:51" s="3" customFormat="1" ht="77.25" customHeight="1" x14ac:dyDescent="0.15">
      <c r="A63" s="5"/>
      <c r="B63" s="308" t="s">
        <v>92</v>
      </c>
      <c r="C63" s="309"/>
      <c r="D63" s="309"/>
      <c r="E63" s="309"/>
      <c r="F63" s="309"/>
      <c r="G63" s="309"/>
      <c r="H63" s="309"/>
      <c r="I63" s="309"/>
      <c r="J63" s="310"/>
      <c r="K63" s="113" t="s">
        <v>127</v>
      </c>
      <c r="L63" s="59"/>
      <c r="M63" s="51" t="str">
        <f t="shared" si="2"/>
        <v>3</v>
      </c>
      <c r="N63" s="52" t="str">
        <f t="shared" si="3"/>
        <v>3</v>
      </c>
      <c r="O63" s="59"/>
      <c r="P63" s="59"/>
      <c r="Q63" s="59"/>
      <c r="R63" s="59"/>
      <c r="S63" s="59"/>
      <c r="T63" s="59"/>
      <c r="U63" s="59"/>
      <c r="V63" s="59"/>
      <c r="W63" s="59"/>
      <c r="X63" s="357" t="s">
        <v>161</v>
      </c>
      <c r="Y63" s="358"/>
      <c r="Z63" s="158" t="s">
        <v>127</v>
      </c>
      <c r="AA63" s="59"/>
      <c r="AB63" s="51" t="str">
        <f t="shared" si="4"/>
        <v>3</v>
      </c>
      <c r="AC63" s="52" t="str">
        <f t="shared" si="5"/>
        <v>3</v>
      </c>
      <c r="AD63" s="59"/>
      <c r="AE63" s="59"/>
      <c r="AF63" s="59"/>
      <c r="AG63" s="59"/>
      <c r="AH63" s="59"/>
      <c r="AI63" s="59"/>
      <c r="AJ63" s="59"/>
      <c r="AK63" s="376" t="s">
        <v>192</v>
      </c>
      <c r="AL63" s="377"/>
      <c r="AM63" s="373" t="s">
        <v>208</v>
      </c>
      <c r="AN63" s="374"/>
      <c r="AO63" s="374"/>
      <c r="AP63" s="374"/>
      <c r="AQ63" s="375"/>
    </row>
    <row r="64" spans="1:51" s="3" customFormat="1" ht="77.25" customHeight="1" x14ac:dyDescent="0.15">
      <c r="A64" s="5"/>
      <c r="B64" s="299" t="s">
        <v>96</v>
      </c>
      <c r="C64" s="300"/>
      <c r="D64" s="300"/>
      <c r="E64" s="300"/>
      <c r="F64" s="300"/>
      <c r="G64" s="300"/>
      <c r="H64" s="300"/>
      <c r="I64" s="300"/>
      <c r="J64" s="301"/>
      <c r="K64" s="174"/>
      <c r="L64" s="59"/>
      <c r="M64" s="119" t="str">
        <f t="shared" si="2"/>
        <v>評価なし</v>
      </c>
      <c r="N64" s="61">
        <f t="shared" si="3"/>
        <v>0</v>
      </c>
      <c r="O64" s="59"/>
      <c r="P64" s="59"/>
      <c r="Q64" s="59"/>
      <c r="R64" s="59"/>
      <c r="S64" s="59"/>
      <c r="T64" s="59"/>
      <c r="U64" s="59"/>
      <c r="V64" s="59"/>
      <c r="W64" s="59"/>
      <c r="X64" s="568"/>
      <c r="Y64" s="569"/>
      <c r="Z64" s="222"/>
      <c r="AA64" s="59"/>
      <c r="AB64" s="219" t="str">
        <f t="shared" si="4"/>
        <v>評価なし</v>
      </c>
      <c r="AC64" s="61">
        <f>IF(AB64="評価なし",0,AB64)</f>
        <v>0</v>
      </c>
      <c r="AD64" s="59"/>
      <c r="AE64" s="59"/>
      <c r="AF64" s="59"/>
      <c r="AG64" s="59"/>
      <c r="AH64" s="59"/>
      <c r="AI64" s="59"/>
      <c r="AJ64" s="59"/>
      <c r="AK64" s="376"/>
      <c r="AL64" s="377"/>
      <c r="AM64" s="373"/>
      <c r="AN64" s="374"/>
      <c r="AO64" s="374"/>
      <c r="AP64" s="374"/>
      <c r="AQ64" s="375"/>
    </row>
    <row r="65" spans="1:43" s="3" customFormat="1" ht="77.25" customHeight="1" x14ac:dyDescent="0.15">
      <c r="A65" s="5"/>
      <c r="B65" s="302" t="s">
        <v>97</v>
      </c>
      <c r="C65" s="303"/>
      <c r="D65" s="303"/>
      <c r="E65" s="303"/>
      <c r="F65" s="303"/>
      <c r="G65" s="303"/>
      <c r="H65" s="303"/>
      <c r="I65" s="303"/>
      <c r="J65" s="304"/>
      <c r="K65" s="175" t="s">
        <v>127</v>
      </c>
      <c r="L65" s="164"/>
      <c r="M65" s="120" t="str">
        <f t="shared" si="2"/>
        <v>3</v>
      </c>
      <c r="N65" s="165" t="str">
        <f t="shared" si="3"/>
        <v>3</v>
      </c>
      <c r="O65" s="164"/>
      <c r="P65" s="164"/>
      <c r="Q65" s="164"/>
      <c r="R65" s="164"/>
      <c r="S65" s="164"/>
      <c r="T65" s="164"/>
      <c r="U65" s="164"/>
      <c r="V65" s="164"/>
      <c r="W65" s="164"/>
      <c r="X65" s="362" t="s">
        <v>125</v>
      </c>
      <c r="Y65" s="363"/>
      <c r="Z65" s="223" t="s">
        <v>127</v>
      </c>
      <c r="AA65" s="164"/>
      <c r="AB65" s="220" t="str">
        <f t="shared" si="4"/>
        <v>3</v>
      </c>
      <c r="AC65" s="165" t="str">
        <f>IF(AB65="評価なし",0,AB65)</f>
        <v>3</v>
      </c>
      <c r="AD65" s="164"/>
      <c r="AE65" s="164"/>
      <c r="AF65" s="164"/>
      <c r="AG65" s="164"/>
      <c r="AH65" s="164"/>
      <c r="AI65" s="164"/>
      <c r="AJ65" s="164"/>
      <c r="AK65" s="371" t="s">
        <v>192</v>
      </c>
      <c r="AL65" s="372"/>
      <c r="AM65" s="364" t="s">
        <v>208</v>
      </c>
      <c r="AN65" s="365"/>
      <c r="AO65" s="365"/>
      <c r="AP65" s="365"/>
      <c r="AQ65" s="366"/>
    </row>
    <row r="66" spans="1:43" ht="75.75" customHeight="1" x14ac:dyDescent="0.15">
      <c r="B66" s="290" t="s">
        <v>65</v>
      </c>
      <c r="C66" s="291"/>
      <c r="D66" s="291"/>
      <c r="E66" s="291"/>
      <c r="F66" s="291"/>
      <c r="G66" s="291"/>
      <c r="H66" s="291"/>
      <c r="I66" s="291"/>
      <c r="J66" s="292"/>
      <c r="K66" s="329" t="s">
        <v>162</v>
      </c>
      <c r="L66" s="330"/>
      <c r="M66" s="330"/>
      <c r="N66" s="330"/>
      <c r="O66" s="330"/>
      <c r="P66" s="330"/>
      <c r="Q66" s="330"/>
      <c r="R66" s="330"/>
      <c r="S66" s="330"/>
      <c r="T66" s="330"/>
      <c r="U66" s="330"/>
      <c r="V66" s="330"/>
      <c r="W66" s="330"/>
      <c r="X66" s="330"/>
      <c r="Y66" s="331"/>
      <c r="Z66" s="335" t="s">
        <v>202</v>
      </c>
      <c r="AA66" s="336"/>
      <c r="AB66" s="336"/>
      <c r="AC66" s="336"/>
      <c r="AD66" s="336"/>
      <c r="AE66" s="336"/>
      <c r="AF66" s="336"/>
      <c r="AG66" s="336"/>
      <c r="AH66" s="336"/>
      <c r="AI66" s="336"/>
      <c r="AJ66" s="336"/>
      <c r="AK66" s="336"/>
      <c r="AL66" s="337"/>
      <c r="AM66" s="260" t="s">
        <v>208</v>
      </c>
      <c r="AN66" s="646"/>
      <c r="AO66" s="646"/>
      <c r="AP66" s="646"/>
      <c r="AQ66" s="647"/>
    </row>
    <row r="67" spans="1:43" ht="75.75" customHeight="1" thickBot="1" x14ac:dyDescent="0.2">
      <c r="B67" s="293" t="s">
        <v>55</v>
      </c>
      <c r="C67" s="294"/>
      <c r="D67" s="294"/>
      <c r="E67" s="294"/>
      <c r="F67" s="294"/>
      <c r="G67" s="294"/>
      <c r="H67" s="294"/>
      <c r="I67" s="294"/>
      <c r="J67" s="295"/>
      <c r="K67" s="367" t="s">
        <v>203</v>
      </c>
      <c r="L67" s="333"/>
      <c r="M67" s="333"/>
      <c r="N67" s="333"/>
      <c r="O67" s="333"/>
      <c r="P67" s="333"/>
      <c r="Q67" s="333"/>
      <c r="R67" s="333"/>
      <c r="S67" s="333"/>
      <c r="T67" s="333"/>
      <c r="U67" s="333"/>
      <c r="V67" s="333"/>
      <c r="W67" s="333"/>
      <c r="X67" s="333"/>
      <c r="Y67" s="334"/>
      <c r="Z67" s="368" t="s">
        <v>199</v>
      </c>
      <c r="AA67" s="369"/>
      <c r="AB67" s="369"/>
      <c r="AC67" s="369"/>
      <c r="AD67" s="369"/>
      <c r="AE67" s="369"/>
      <c r="AF67" s="369"/>
      <c r="AG67" s="369"/>
      <c r="AH67" s="369"/>
      <c r="AI67" s="369"/>
      <c r="AJ67" s="369"/>
      <c r="AK67" s="369"/>
      <c r="AL67" s="370"/>
      <c r="AM67" s="327" t="s">
        <v>208</v>
      </c>
      <c r="AN67" s="327"/>
      <c r="AO67" s="327"/>
      <c r="AP67" s="327"/>
      <c r="AQ67" s="328"/>
    </row>
    <row r="68" spans="1:43" ht="33" customHeight="1" thickBot="1" x14ac:dyDescent="0.2">
      <c r="B68" s="287" t="s">
        <v>14</v>
      </c>
      <c r="C68" s="288"/>
      <c r="D68" s="288"/>
      <c r="E68" s="288"/>
      <c r="F68" s="288"/>
      <c r="G68" s="288"/>
      <c r="H68" s="288"/>
      <c r="I68" s="288"/>
      <c r="J68" s="289"/>
      <c r="K68" s="487" t="s">
        <v>54</v>
      </c>
      <c r="L68" s="359"/>
      <c r="M68" s="359"/>
      <c r="N68" s="359"/>
      <c r="O68" s="359"/>
      <c r="P68" s="359"/>
      <c r="Q68" s="359"/>
      <c r="R68" s="359"/>
      <c r="S68" s="359"/>
      <c r="T68" s="359"/>
      <c r="U68" s="359"/>
      <c r="V68" s="359"/>
      <c r="W68" s="359"/>
      <c r="X68" s="359"/>
      <c r="Y68" s="488"/>
      <c r="Z68" s="487" t="s">
        <v>53</v>
      </c>
      <c r="AA68" s="359"/>
      <c r="AB68" s="359"/>
      <c r="AC68" s="359"/>
      <c r="AD68" s="359"/>
      <c r="AE68" s="359"/>
      <c r="AF68" s="359"/>
      <c r="AG68" s="359"/>
      <c r="AH68" s="359"/>
      <c r="AI68" s="359"/>
      <c r="AJ68" s="359"/>
      <c r="AK68" s="359"/>
      <c r="AL68" s="488"/>
      <c r="AM68" s="359" t="s">
        <v>59</v>
      </c>
      <c r="AN68" s="360"/>
      <c r="AO68" s="360"/>
      <c r="AP68" s="360"/>
      <c r="AQ68" s="361"/>
    </row>
    <row r="69" spans="1:43" ht="48" customHeight="1" x14ac:dyDescent="0.15">
      <c r="B69" s="284" t="s">
        <v>13</v>
      </c>
      <c r="C69" s="285"/>
      <c r="D69" s="285"/>
      <c r="E69" s="285"/>
      <c r="F69" s="285"/>
      <c r="G69" s="285"/>
      <c r="H69" s="285"/>
      <c r="I69" s="285"/>
      <c r="J69" s="286"/>
      <c r="K69" s="166" t="str">
        <f>IF(M69="評価なし","評価なし",IF(M69&gt;=2.5,"A",IF(M69&gt;=1.5,"B", IF(M69&gt;=0.5,"C",IF(M69&lt;0.5,"D","評価なし")))))</f>
        <v>A</v>
      </c>
      <c r="L69" s="168"/>
      <c r="M69" s="169">
        <f>IF(AND(M12="評価なし",M14="評価なし",M16="評価なし",M21="評価なし",M22="評価なし",M27="評価なし",M28="評価なし",M29="評価なし",M30="評価なし",M35="評価なし",M36="評価なし",M40="評価なし",M45="評価なし",M46="評価なし",M47="評価なし",M52="評価なし",M53="評価なし",M54="評価なし",M55="評価なし",M59="評価なし",M60="評価なし",M61="評価なし",M62="評価なし",M63="評価なし",M64="評価なし",M65="評価なし"),"評価なし",(N12+N14+N16+N21+N22+N27+N28+N29+N30+N35+N36+N40+N45+N46+N47+N52+N53+N54+N55+N59+N60+N61+N62+N63+N64+N65)/(26-N69))</f>
        <v>2.96</v>
      </c>
      <c r="N69" s="168">
        <f>COUNTIF(M12:M17,"評価なし")+COUNTIF(M21:M22,"評価なし")+COUNTIF(M27:M30,"評価なし")+COUNTIF(M35:M36,"評価なし")+COUNTIF(M40,"評価なし")+COUNTIF(M45:M47,"評価なし")+COUNTIF(M52:M55,"評価なし")+COUNTIF(M59:M65,"評価なし")</f>
        <v>1</v>
      </c>
      <c r="O69" s="168"/>
      <c r="P69" s="168"/>
      <c r="Q69" s="168"/>
      <c r="R69" s="168"/>
      <c r="S69" s="168"/>
      <c r="T69" s="168"/>
      <c r="U69" s="168"/>
      <c r="V69" s="168"/>
      <c r="W69" s="168"/>
      <c r="X69" s="608"/>
      <c r="Y69" s="609"/>
      <c r="Z69" s="166" t="str">
        <f>IF(AB69="評価なし","評価なし",IF(AB69&gt;=2.5,"A",IF(AB69&gt;=1.5,"B", IF(AB69&gt;=0.5,"C",IF(AB69&lt;0.5,"D","評価なし")))))</f>
        <v>A</v>
      </c>
      <c r="AA69" s="148"/>
      <c r="AB69" s="167">
        <f>IF(AND(AB12="評価なし",AB14="評価なし",AB16="評価なし",AB21="評価なし",AB22="評価なし",AB27="評価なし",AB28="評価なし",AB29="評価なし",AB30="評価なし",AB35="評価なし",AB36="評価なし",AB40="評価なし",AB45="評価なし",AB46="評価なし",AB47="評価なし",AB52="評価なし",AB53="評価なし",AB54="評価なし",AB55="評価なし",AB59="評価なし",AB60="評価なし",AB61="評価なし",AB62="評価なし",AB63="評価なし",AB64="評価なし",AB65="評価なし"),"評価なし",(AC12+AC14+AC16+AC21+AC22+AC27+AC28+AC29+AC30+AC35+AC36+AC40+AC45+AC46+AC47+AC52+AC53+AC54+AC55+AC59+AC60+AC61+AC62+AC63+AC64+AC65)/(26-AC69))</f>
        <v>2.84</v>
      </c>
      <c r="AC69" s="31">
        <f>COUNTIF(AB12:AB17,"評価なし")+COUNTIF(AB21:AB22,"評価なし")+COUNTIF(AB27:AB30,"評価なし")+COUNTIF(AB35:AB36,"評価なし")+COUNTIF(AB40,"評価なし")+COUNTIF(AB45:AB47,"評価なし")+COUNTIF(AB52:AB55,"評価なし")+COUNTIF(AB59:AB65,"評価なし")</f>
        <v>1</v>
      </c>
      <c r="AD69" s="148"/>
      <c r="AE69" s="148"/>
      <c r="AF69" s="148"/>
      <c r="AG69" s="148"/>
      <c r="AH69" s="148"/>
      <c r="AI69" s="148"/>
      <c r="AJ69" s="148"/>
      <c r="AK69" s="608"/>
      <c r="AL69" s="609"/>
      <c r="AM69" s="631"/>
      <c r="AN69" s="632"/>
      <c r="AO69" s="632"/>
      <c r="AP69" s="632"/>
      <c r="AQ69" s="633"/>
    </row>
    <row r="70" spans="1:43" ht="174" customHeight="1" x14ac:dyDescent="0.15">
      <c r="B70" s="311" t="s">
        <v>66</v>
      </c>
      <c r="C70" s="312"/>
      <c r="D70" s="312"/>
      <c r="E70" s="312"/>
      <c r="F70" s="312"/>
      <c r="G70" s="312"/>
      <c r="H70" s="312"/>
      <c r="I70" s="312"/>
      <c r="J70" s="313"/>
      <c r="K70" s="539" t="s">
        <v>129</v>
      </c>
      <c r="L70" s="540"/>
      <c r="M70" s="540"/>
      <c r="N70" s="540"/>
      <c r="O70" s="540"/>
      <c r="P70" s="540"/>
      <c r="Q70" s="540"/>
      <c r="R70" s="540"/>
      <c r="S70" s="540"/>
      <c r="T70" s="540"/>
      <c r="U70" s="540"/>
      <c r="V70" s="540"/>
      <c r="W70" s="540"/>
      <c r="X70" s="540"/>
      <c r="Y70" s="541"/>
      <c r="Z70" s="542" t="s">
        <v>204</v>
      </c>
      <c r="AA70" s="543"/>
      <c r="AB70" s="543"/>
      <c r="AC70" s="543"/>
      <c r="AD70" s="543"/>
      <c r="AE70" s="543"/>
      <c r="AF70" s="543"/>
      <c r="AG70" s="543"/>
      <c r="AH70" s="543"/>
      <c r="AI70" s="543"/>
      <c r="AJ70" s="543"/>
      <c r="AK70" s="543"/>
      <c r="AL70" s="544"/>
      <c r="AM70" s="654" t="s">
        <v>208</v>
      </c>
      <c r="AN70" s="655"/>
      <c r="AO70" s="655"/>
      <c r="AP70" s="655"/>
      <c r="AQ70" s="656"/>
    </row>
    <row r="71" spans="1:43" ht="126" customHeight="1" x14ac:dyDescent="0.15">
      <c r="B71" s="275" t="s">
        <v>114</v>
      </c>
      <c r="C71" s="276"/>
      <c r="D71" s="276"/>
      <c r="E71" s="276"/>
      <c r="F71" s="276"/>
      <c r="G71" s="276"/>
      <c r="H71" s="276"/>
      <c r="I71" s="276"/>
      <c r="J71" s="277"/>
      <c r="K71" s="616" t="s">
        <v>126</v>
      </c>
      <c r="L71" s="617"/>
      <c r="M71" s="617"/>
      <c r="N71" s="617"/>
      <c r="O71" s="617"/>
      <c r="P71" s="617"/>
      <c r="Q71" s="617"/>
      <c r="R71" s="617"/>
      <c r="S71" s="617"/>
      <c r="T71" s="617"/>
      <c r="U71" s="617"/>
      <c r="V71" s="617"/>
      <c r="W71" s="617"/>
      <c r="X71" s="617"/>
      <c r="Y71" s="356"/>
      <c r="Z71" s="618" t="s">
        <v>205</v>
      </c>
      <c r="AA71" s="583"/>
      <c r="AB71" s="583"/>
      <c r="AC71" s="583"/>
      <c r="AD71" s="583"/>
      <c r="AE71" s="583"/>
      <c r="AF71" s="583"/>
      <c r="AG71" s="583"/>
      <c r="AH71" s="583"/>
      <c r="AI71" s="583"/>
      <c r="AJ71" s="583"/>
      <c r="AK71" s="583"/>
      <c r="AL71" s="342"/>
      <c r="AM71" s="657" t="s">
        <v>208</v>
      </c>
      <c r="AN71" s="658"/>
      <c r="AO71" s="658"/>
      <c r="AP71" s="658"/>
      <c r="AQ71" s="659"/>
    </row>
    <row r="72" spans="1:43" ht="126" customHeight="1" x14ac:dyDescent="0.15">
      <c r="B72" s="281" t="s">
        <v>115</v>
      </c>
      <c r="C72" s="282"/>
      <c r="D72" s="282"/>
      <c r="E72" s="282"/>
      <c r="F72" s="282"/>
      <c r="G72" s="282"/>
      <c r="H72" s="282"/>
      <c r="I72" s="282"/>
      <c r="J72" s="283"/>
      <c r="K72" s="619" t="s">
        <v>126</v>
      </c>
      <c r="L72" s="620"/>
      <c r="M72" s="620"/>
      <c r="N72" s="620"/>
      <c r="O72" s="620"/>
      <c r="P72" s="620"/>
      <c r="Q72" s="620"/>
      <c r="R72" s="620"/>
      <c r="S72" s="620"/>
      <c r="T72" s="620"/>
      <c r="U72" s="620"/>
      <c r="V72" s="620"/>
      <c r="W72" s="620"/>
      <c r="X72" s="620"/>
      <c r="Y72" s="621"/>
      <c r="Z72" s="622"/>
      <c r="AA72" s="623"/>
      <c r="AB72" s="623"/>
      <c r="AC72" s="623"/>
      <c r="AD72" s="623"/>
      <c r="AE72" s="623"/>
      <c r="AF72" s="623"/>
      <c r="AG72" s="623"/>
      <c r="AH72" s="623"/>
      <c r="AI72" s="623"/>
      <c r="AJ72" s="623"/>
      <c r="AK72" s="623"/>
      <c r="AL72" s="624"/>
      <c r="AM72" s="660" t="s">
        <v>208</v>
      </c>
      <c r="AN72" s="661"/>
      <c r="AO72" s="661"/>
      <c r="AP72" s="661"/>
      <c r="AQ72" s="662"/>
    </row>
    <row r="73" spans="1:43" ht="138" customHeight="1" x14ac:dyDescent="0.15">
      <c r="B73" s="275" t="s">
        <v>101</v>
      </c>
      <c r="C73" s="276"/>
      <c r="D73" s="276"/>
      <c r="E73" s="276"/>
      <c r="F73" s="276"/>
      <c r="G73" s="276"/>
      <c r="H73" s="276"/>
      <c r="I73" s="276"/>
      <c r="J73" s="277"/>
      <c r="K73" s="610" t="s">
        <v>163</v>
      </c>
      <c r="L73" s="611"/>
      <c r="M73" s="611"/>
      <c r="N73" s="611"/>
      <c r="O73" s="611"/>
      <c r="P73" s="611"/>
      <c r="Q73" s="611"/>
      <c r="R73" s="611"/>
      <c r="S73" s="611"/>
      <c r="T73" s="611"/>
      <c r="U73" s="611"/>
      <c r="V73" s="611"/>
      <c r="W73" s="611"/>
      <c r="X73" s="611"/>
      <c r="Y73" s="612"/>
      <c r="Z73" s="613" t="s">
        <v>206</v>
      </c>
      <c r="AA73" s="614"/>
      <c r="AB73" s="614"/>
      <c r="AC73" s="614"/>
      <c r="AD73" s="614"/>
      <c r="AE73" s="614"/>
      <c r="AF73" s="614"/>
      <c r="AG73" s="614"/>
      <c r="AH73" s="614"/>
      <c r="AI73" s="614"/>
      <c r="AJ73" s="614"/>
      <c r="AK73" s="614"/>
      <c r="AL73" s="615"/>
      <c r="AM73" s="657" t="s">
        <v>208</v>
      </c>
      <c r="AN73" s="658"/>
      <c r="AO73" s="658"/>
      <c r="AP73" s="658"/>
      <c r="AQ73" s="659"/>
    </row>
    <row r="74" spans="1:43" ht="138" customHeight="1" thickBot="1" x14ac:dyDescent="0.2">
      <c r="B74" s="278" t="s">
        <v>98</v>
      </c>
      <c r="C74" s="279"/>
      <c r="D74" s="279"/>
      <c r="E74" s="279"/>
      <c r="F74" s="279"/>
      <c r="G74" s="279"/>
      <c r="H74" s="279"/>
      <c r="I74" s="279"/>
      <c r="J74" s="280"/>
      <c r="K74" s="625" t="s">
        <v>164</v>
      </c>
      <c r="L74" s="626"/>
      <c r="M74" s="626"/>
      <c r="N74" s="626"/>
      <c r="O74" s="626"/>
      <c r="P74" s="626"/>
      <c r="Q74" s="626"/>
      <c r="R74" s="626"/>
      <c r="S74" s="626"/>
      <c r="T74" s="626"/>
      <c r="U74" s="626"/>
      <c r="V74" s="626"/>
      <c r="W74" s="626"/>
      <c r="X74" s="626"/>
      <c r="Y74" s="627"/>
      <c r="Z74" s="628"/>
      <c r="AA74" s="629"/>
      <c r="AB74" s="629"/>
      <c r="AC74" s="629"/>
      <c r="AD74" s="629"/>
      <c r="AE74" s="629"/>
      <c r="AF74" s="629"/>
      <c r="AG74" s="629"/>
      <c r="AH74" s="629"/>
      <c r="AI74" s="629"/>
      <c r="AJ74" s="629"/>
      <c r="AK74" s="629"/>
      <c r="AL74" s="630"/>
      <c r="AM74" s="663" t="s">
        <v>208</v>
      </c>
      <c r="AN74" s="664"/>
      <c r="AO74" s="664"/>
      <c r="AP74" s="664"/>
      <c r="AQ74" s="665"/>
    </row>
    <row r="75" spans="1:43" ht="7.5" customHeight="1" x14ac:dyDescent="0.15"/>
    <row r="76" spans="1:43" x14ac:dyDescent="0.15">
      <c r="B76" s="6" t="s">
        <v>35</v>
      </c>
    </row>
    <row r="77" spans="1:43" x14ac:dyDescent="0.15">
      <c r="B77" s="6" t="s">
        <v>40</v>
      </c>
    </row>
    <row r="78" spans="1:43" x14ac:dyDescent="0.15">
      <c r="B78" s="6" t="s">
        <v>39</v>
      </c>
    </row>
  </sheetData>
  <mergeCells count="280">
    <mergeCell ref="AM70:AQ70"/>
    <mergeCell ref="AM73:AQ73"/>
    <mergeCell ref="X69:Y69"/>
    <mergeCell ref="AK69:AL69"/>
    <mergeCell ref="AM72:AQ72"/>
    <mergeCell ref="K68:Y68"/>
    <mergeCell ref="K73:Y73"/>
    <mergeCell ref="Z73:AL73"/>
    <mergeCell ref="AM74:AQ74"/>
    <mergeCell ref="K71:Y71"/>
    <mergeCell ref="Z71:AL71"/>
    <mergeCell ref="AM71:AQ71"/>
    <mergeCell ref="K72:Y72"/>
    <mergeCell ref="Z72:AL72"/>
    <mergeCell ref="K74:Y74"/>
    <mergeCell ref="Z74:AL74"/>
    <mergeCell ref="AM69:AQ69"/>
    <mergeCell ref="AK28:AL28"/>
    <mergeCell ref="AK29:AL29"/>
    <mergeCell ref="AK30:AL30"/>
    <mergeCell ref="X30:Y30"/>
    <mergeCell ref="AM41:AQ41"/>
    <mergeCell ref="AM45:AQ45"/>
    <mergeCell ref="AM46:AQ46"/>
    <mergeCell ref="X39:Y39"/>
    <mergeCell ref="X44:Y44"/>
    <mergeCell ref="AK33:AL33"/>
    <mergeCell ref="X34:Y34"/>
    <mergeCell ref="AK34:AL34"/>
    <mergeCell ref="AM47:AQ47"/>
    <mergeCell ref="AM40:AQ40"/>
    <mergeCell ref="AM39:AQ39"/>
    <mergeCell ref="AM44:AQ44"/>
    <mergeCell ref="AM48:AQ48"/>
    <mergeCell ref="AM63:AQ63"/>
    <mergeCell ref="AK35:AL35"/>
    <mergeCell ref="AK36:AL36"/>
    <mergeCell ref="AK41:AL41"/>
    <mergeCell ref="AK39:AL39"/>
    <mergeCell ref="AK40:AL40"/>
    <mergeCell ref="AM58:AQ58"/>
    <mergeCell ref="AM62:AQ62"/>
    <mergeCell ref="AM49:AQ49"/>
    <mergeCell ref="AM57:AQ57"/>
    <mergeCell ref="AM56:AQ56"/>
    <mergeCell ref="AM59:AQ59"/>
    <mergeCell ref="AM60:AQ60"/>
    <mergeCell ref="AM61:AQ61"/>
    <mergeCell ref="X20:Y20"/>
    <mergeCell ref="AK20:AL20"/>
    <mergeCell ref="X21:Y21"/>
    <mergeCell ref="X22:Y22"/>
    <mergeCell ref="AK21:AL21"/>
    <mergeCell ref="AK22:AL22"/>
    <mergeCell ref="X25:Y25"/>
    <mergeCell ref="AK25:AL25"/>
    <mergeCell ref="X64:Y64"/>
    <mergeCell ref="K42:Y42"/>
    <mergeCell ref="Z42:AL42"/>
    <mergeCell ref="K43:Y43"/>
    <mergeCell ref="Z43:AL43"/>
    <mergeCell ref="AK63:AL63"/>
    <mergeCell ref="Z31:AL31"/>
    <mergeCell ref="Z32:AL32"/>
    <mergeCell ref="X26:Y26"/>
    <mergeCell ref="X27:Y27"/>
    <mergeCell ref="X41:Y41"/>
    <mergeCell ref="AK59:AL59"/>
    <mergeCell ref="AK61:AL61"/>
    <mergeCell ref="AK62:AL62"/>
    <mergeCell ref="AK26:AL26"/>
    <mergeCell ref="AK27:AL27"/>
    <mergeCell ref="K18:Y18"/>
    <mergeCell ref="K19:Y19"/>
    <mergeCell ref="Z23:AL23"/>
    <mergeCell ref="Z24:AL24"/>
    <mergeCell ref="K24:Y24"/>
    <mergeCell ref="K23:Y23"/>
    <mergeCell ref="Z68:AL68"/>
    <mergeCell ref="K70:Y70"/>
    <mergeCell ref="Z70:AL70"/>
    <mergeCell ref="Z38:AL38"/>
    <mergeCell ref="X45:Y45"/>
    <mergeCell ref="X46:Y46"/>
    <mergeCell ref="AK45:AL45"/>
    <mergeCell ref="AK46:AL46"/>
    <mergeCell ref="AK44:AL44"/>
    <mergeCell ref="K38:Y38"/>
    <mergeCell ref="Z37:AL37"/>
    <mergeCell ref="Z57:AL57"/>
    <mergeCell ref="X53:Y53"/>
    <mergeCell ref="AK53:AL53"/>
    <mergeCell ref="K56:Y56"/>
    <mergeCell ref="Z56:AL56"/>
    <mergeCell ref="K57:Y57"/>
    <mergeCell ref="AK64:AL64"/>
    <mergeCell ref="AM21:AQ21"/>
    <mergeCell ref="AM22:AQ22"/>
    <mergeCell ref="AK10:AL10"/>
    <mergeCell ref="AK11:AL11"/>
    <mergeCell ref="Z6:AL6"/>
    <mergeCell ref="AK12:AL13"/>
    <mergeCell ref="AK14:AL15"/>
    <mergeCell ref="AK16:AL17"/>
    <mergeCell ref="Z18:AL18"/>
    <mergeCell ref="AB12:AB13"/>
    <mergeCell ref="AB14:AB15"/>
    <mergeCell ref="AB16:AB17"/>
    <mergeCell ref="AM16:AQ17"/>
    <mergeCell ref="Z12:Z13"/>
    <mergeCell ref="Z14:Z15"/>
    <mergeCell ref="Z16:Z17"/>
    <mergeCell ref="AM20:AQ20"/>
    <mergeCell ref="Z19:AL19"/>
    <mergeCell ref="AM18:AQ18"/>
    <mergeCell ref="AM19:AQ19"/>
    <mergeCell ref="AK7:AL7"/>
    <mergeCell ref="K6:Y6"/>
    <mergeCell ref="R8:U8"/>
    <mergeCell ref="M12:M13"/>
    <mergeCell ref="M14:M15"/>
    <mergeCell ref="M16:M17"/>
    <mergeCell ref="K16:K17"/>
    <mergeCell ref="K14:K15"/>
    <mergeCell ref="K12:K13"/>
    <mergeCell ref="AO2:AP2"/>
    <mergeCell ref="AO3:AP3"/>
    <mergeCell ref="AO4:AP4"/>
    <mergeCell ref="AO5:AP5"/>
    <mergeCell ref="AM9:AQ9"/>
    <mergeCell ref="AM6:AQ7"/>
    <mergeCell ref="AM10:AQ10"/>
    <mergeCell ref="AM11:AQ11"/>
    <mergeCell ref="X7:Y7"/>
    <mergeCell ref="AM12:AQ13"/>
    <mergeCell ref="AM14:AQ15"/>
    <mergeCell ref="X10:Y10"/>
    <mergeCell ref="X11:Y11"/>
    <mergeCell ref="X12:Y13"/>
    <mergeCell ref="X14:Y15"/>
    <mergeCell ref="X16:Y17"/>
    <mergeCell ref="AM24:AQ24"/>
    <mergeCell ref="AM31:AQ31"/>
    <mergeCell ref="AM32:AQ32"/>
    <mergeCell ref="AM35:AQ35"/>
    <mergeCell ref="AM26:AQ26"/>
    <mergeCell ref="AM27:AQ27"/>
    <mergeCell ref="AM28:AQ28"/>
    <mergeCell ref="AM29:AQ29"/>
    <mergeCell ref="AM30:AQ30"/>
    <mergeCell ref="AM23:AQ23"/>
    <mergeCell ref="B4:D5"/>
    <mergeCell ref="E4:J5"/>
    <mergeCell ref="K4:K5"/>
    <mergeCell ref="Z4:Z5"/>
    <mergeCell ref="AK4:AL5"/>
    <mergeCell ref="X4:Y5"/>
    <mergeCell ref="B37:J37"/>
    <mergeCell ref="B38:J38"/>
    <mergeCell ref="B24:J24"/>
    <mergeCell ref="B25:J25"/>
    <mergeCell ref="B27:J27"/>
    <mergeCell ref="B28:J28"/>
    <mergeCell ref="B29:J29"/>
    <mergeCell ref="B30:J30"/>
    <mergeCell ref="B31:J31"/>
    <mergeCell ref="B32:J32"/>
    <mergeCell ref="AM25:AQ25"/>
    <mergeCell ref="AM33:AQ33"/>
    <mergeCell ref="AM34:AQ34"/>
    <mergeCell ref="B6:J6"/>
    <mergeCell ref="AM37:AQ37"/>
    <mergeCell ref="AM38:AQ38"/>
    <mergeCell ref="B33:J33"/>
    <mergeCell ref="B26:J26"/>
    <mergeCell ref="X40:Y40"/>
    <mergeCell ref="X52:Y52"/>
    <mergeCell ref="B34:J34"/>
    <mergeCell ref="B35:J35"/>
    <mergeCell ref="B36:J36"/>
    <mergeCell ref="AM36:AQ36"/>
    <mergeCell ref="X35:Y35"/>
    <mergeCell ref="X36:Y36"/>
    <mergeCell ref="B39:J39"/>
    <mergeCell ref="B40:J40"/>
    <mergeCell ref="K31:Y31"/>
    <mergeCell ref="K32:Y32"/>
    <mergeCell ref="K37:Y37"/>
    <mergeCell ref="X33:Y33"/>
    <mergeCell ref="X28:Y28"/>
    <mergeCell ref="X29:Y29"/>
    <mergeCell ref="B45:J45"/>
    <mergeCell ref="B46:J46"/>
    <mergeCell ref="B47:J47"/>
    <mergeCell ref="B50:J50"/>
    <mergeCell ref="B51:J51"/>
    <mergeCell ref="B52:J52"/>
    <mergeCell ref="B48:J48"/>
    <mergeCell ref="B7:J7"/>
    <mergeCell ref="B23:J23"/>
    <mergeCell ref="B9:J9"/>
    <mergeCell ref="B10:J10"/>
    <mergeCell ref="B22:J22"/>
    <mergeCell ref="B11:J11"/>
    <mergeCell ref="B12:J13"/>
    <mergeCell ref="B14:J15"/>
    <mergeCell ref="B16:J17"/>
    <mergeCell ref="B18:J18"/>
    <mergeCell ref="B19:J19"/>
    <mergeCell ref="B20:J20"/>
    <mergeCell ref="B21:J21"/>
    <mergeCell ref="X58:Y58"/>
    <mergeCell ref="X59:Y59"/>
    <mergeCell ref="AK54:AL54"/>
    <mergeCell ref="B56:J56"/>
    <mergeCell ref="B57:J57"/>
    <mergeCell ref="B58:J58"/>
    <mergeCell ref="AM68:AQ68"/>
    <mergeCell ref="AM67:AQ67"/>
    <mergeCell ref="AM66:AQ66"/>
    <mergeCell ref="X65:Y65"/>
    <mergeCell ref="AM65:AQ65"/>
    <mergeCell ref="K66:Y66"/>
    <mergeCell ref="K67:Y67"/>
    <mergeCell ref="Z66:AL66"/>
    <mergeCell ref="Z67:AL67"/>
    <mergeCell ref="AK65:AL65"/>
    <mergeCell ref="AM64:AQ64"/>
    <mergeCell ref="AK60:AL60"/>
    <mergeCell ref="X60:Y60"/>
    <mergeCell ref="X61:Y61"/>
    <mergeCell ref="X62:Y62"/>
    <mergeCell ref="X63:Y63"/>
    <mergeCell ref="AK58:AL58"/>
    <mergeCell ref="B41:J41"/>
    <mergeCell ref="X54:Y54"/>
    <mergeCell ref="AM52:AQ52"/>
    <mergeCell ref="AM53:AQ53"/>
    <mergeCell ref="AM54:AQ54"/>
    <mergeCell ref="AM55:AQ55"/>
    <mergeCell ref="B49:J49"/>
    <mergeCell ref="AK50:AL50"/>
    <mergeCell ref="AK51:AL51"/>
    <mergeCell ref="X50:Y50"/>
    <mergeCell ref="X51:Y51"/>
    <mergeCell ref="X47:Y47"/>
    <mergeCell ref="AK47:AL47"/>
    <mergeCell ref="AM42:AQ42"/>
    <mergeCell ref="AM43:AQ43"/>
    <mergeCell ref="K48:Y48"/>
    <mergeCell ref="K49:Y49"/>
    <mergeCell ref="Z48:AL48"/>
    <mergeCell ref="Z49:AL49"/>
    <mergeCell ref="AK52:AL52"/>
    <mergeCell ref="X55:Y55"/>
    <mergeCell ref="AK55:AL55"/>
    <mergeCell ref="AM50:AQ50"/>
    <mergeCell ref="AM51:AQ51"/>
    <mergeCell ref="B73:J73"/>
    <mergeCell ref="B74:J74"/>
    <mergeCell ref="B71:J71"/>
    <mergeCell ref="B72:J72"/>
    <mergeCell ref="B69:J69"/>
    <mergeCell ref="B68:J68"/>
    <mergeCell ref="B66:J66"/>
    <mergeCell ref="B67:J67"/>
    <mergeCell ref="B42:J42"/>
    <mergeCell ref="B43:J43"/>
    <mergeCell ref="B44:J44"/>
    <mergeCell ref="B62:J62"/>
    <mergeCell ref="B65:J65"/>
    <mergeCell ref="B59:J59"/>
    <mergeCell ref="B60:J60"/>
    <mergeCell ref="B61:J61"/>
    <mergeCell ref="B53:J53"/>
    <mergeCell ref="B54:J54"/>
    <mergeCell ref="B63:J63"/>
    <mergeCell ref="B64:J64"/>
    <mergeCell ref="B70:J70"/>
    <mergeCell ref="B55:J55"/>
  </mergeCells>
  <phoneticPr fontId="1"/>
  <dataValidations count="1">
    <dataValidation type="list" allowBlank="1" showInputMessage="1" showErrorMessage="1" sqref="Z21:Z22 K59:K65 Z26:Z30 K40:K41 K14 K12 K16 Z35:Z36 Z16 K45:K47 K52:K55 Z40:Z41 K21:K22 K26:K30 K35:K36 Z52:Z55 Z45:Z47 Z12 Z14 Z59:Z65">
      <formula1>$P$9:$P$12</formula1>
    </dataValidation>
  </dataValidations>
  <pageMargins left="0.70866141732283472" right="0.70866141732283472" top="0.74803149606299213" bottom="0.74803149606299213" header="0.31496062992125984" footer="0.31496062992125984"/>
  <pageSetup paperSize="9" scale="50" fitToHeight="0" orientation="portrait" r:id="rId1"/>
  <headerFooter>
    <oddFooter>&amp;C&amp;14&amp;P</oddFooter>
  </headerFooter>
  <rowBreaks count="3" manualBreakCount="3">
    <brk id="32" max="44" man="1"/>
    <brk id="49" max="44" man="1"/>
    <brk id="67"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評価シート（指定概要）</vt:lpstr>
      <vt:lpstr>評価ｼｰﾄ（評価結果）</vt:lpstr>
      <vt:lpstr>Sheet1</vt:lpstr>
      <vt:lpstr>'評価ｼｰﾄ（評価結果）'!Print_Area</vt:lpstr>
      <vt:lpstr>'評価ｼｰﾄ（評価結果）'!Print_Titles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ss0735</dc:creator>
  <cp:lastModifiedBy>川西市</cp:lastModifiedBy>
  <cp:lastPrinted>2017-09-26T07:55:28Z</cp:lastPrinted>
  <dcterms:created xsi:type="dcterms:W3CDTF">2017-12-04T01:08:46Z</dcterms:created>
  <dcterms:modified xsi:type="dcterms:W3CDTF">2017-12-04T01:08:46Z</dcterms:modified>
</cp:coreProperties>
</file>