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４．政策\４．指定管理者\指定管理者　評価・モニタリング\H31年度　指定管理評価\評価シート\２次評価済シート\"/>
    </mc:Choice>
  </mc:AlternateContent>
  <bookViews>
    <workbookView xWindow="0" yWindow="0" windowWidth="20490" windowHeight="7530" activeTab="1"/>
  </bookViews>
  <sheets>
    <sheet name="評価シート（指定概要）" sheetId="10" r:id="rId1"/>
    <sheet name="評価ｼｰﾄ（評価結果）" sheetId="9" r:id="rId2"/>
    <sheet name="Sheet1" sheetId="11" r:id="rId3"/>
  </sheets>
  <definedNames>
    <definedName name="_xlnm.Print_Area" localSheetId="1">'評価ｼｰﾄ（評価結果）'!$B$1:$AQ$78</definedName>
    <definedName name="_xlnm.Print_Titles" localSheetId="1">'評価ｼｰﾄ（評価結果）'!$2:$9</definedName>
  </definedNames>
  <calcPr calcId="162913"/>
</workbook>
</file>

<file path=xl/calcChain.xml><?xml version="1.0" encoding="utf-8"?>
<calcChain xmlns="http://schemas.openxmlformats.org/spreadsheetml/2006/main">
  <c r="AB65" i="9" l="1"/>
  <c r="AC65" i="9" s="1"/>
  <c r="AC64" i="9"/>
  <c r="AB64" i="9"/>
  <c r="AB63" i="9"/>
  <c r="AC63" i="9" s="1"/>
  <c r="AC62" i="9"/>
  <c r="AB62" i="9"/>
  <c r="AB61" i="9"/>
  <c r="AC61" i="9" s="1"/>
  <c r="AC60" i="9"/>
  <c r="AB60" i="9"/>
  <c r="AB59" i="9"/>
  <c r="AC58" i="9" s="1"/>
  <c r="AB55" i="9"/>
  <c r="AC55" i="9" s="1"/>
  <c r="AC54" i="9"/>
  <c r="AB54" i="9"/>
  <c r="AB53" i="9"/>
  <c r="AC52" i="9"/>
  <c r="AB52" i="9"/>
  <c r="AC50" i="9"/>
  <c r="AB47" i="9"/>
  <c r="AC47" i="9" s="1"/>
  <c r="AC46" i="9"/>
  <c r="AB46" i="9"/>
  <c r="AB45" i="9"/>
  <c r="AC44" i="9"/>
  <c r="AB41" i="9"/>
  <c r="AC41" i="9" s="1"/>
  <c r="AC40" i="9"/>
  <c r="AB39" i="9" s="1"/>
  <c r="AB40" i="9"/>
  <c r="AC39" i="9"/>
  <c r="AC36" i="9"/>
  <c r="AB36" i="9"/>
  <c r="AB35" i="9"/>
  <c r="AC34" i="9"/>
  <c r="AC30" i="9"/>
  <c r="AB30" i="9"/>
  <c r="AB29" i="9"/>
  <c r="AC29" i="9" s="1"/>
  <c r="AC28" i="9"/>
  <c r="AB28" i="9"/>
  <c r="AB27" i="9"/>
  <c r="AC25" i="9"/>
  <c r="AB22" i="9"/>
  <c r="AC22" i="9" s="1"/>
  <c r="AC21" i="9"/>
  <c r="AB21" i="9"/>
  <c r="AB17" i="9"/>
  <c r="AB16" i="9"/>
  <c r="AC16" i="9" s="1"/>
  <c r="AB15" i="9"/>
  <c r="AC14" i="9"/>
  <c r="AB14" i="9"/>
  <c r="AB13" i="9"/>
  <c r="AB12" i="9"/>
  <c r="AC69" i="9" s="1"/>
  <c r="M65" i="9"/>
  <c r="N65" i="9" s="1"/>
  <c r="N64" i="9"/>
  <c r="M64" i="9"/>
  <c r="M63" i="9"/>
  <c r="N63" i="9" s="1"/>
  <c r="N62" i="9"/>
  <c r="M62" i="9"/>
  <c r="M61" i="9"/>
  <c r="N61" i="9" s="1"/>
  <c r="N60" i="9"/>
  <c r="M60" i="9"/>
  <c r="M59" i="9"/>
  <c r="N58" i="9" s="1"/>
  <c r="M55" i="9"/>
  <c r="N55" i="9" s="1"/>
  <c r="N54" i="9"/>
  <c r="M54" i="9"/>
  <c r="M53" i="9"/>
  <c r="N50" i="9" s="1"/>
  <c r="N52" i="9"/>
  <c r="M52" i="9"/>
  <c r="M47" i="9"/>
  <c r="N47" i="9" s="1"/>
  <c r="N46" i="9"/>
  <c r="M46" i="9"/>
  <c r="M45" i="9"/>
  <c r="N44" i="9"/>
  <c r="M41" i="9"/>
  <c r="N41" i="9" s="1"/>
  <c r="N40" i="9"/>
  <c r="M39" i="9" s="1"/>
  <c r="M40" i="9"/>
  <c r="N39" i="9"/>
  <c r="N36" i="9"/>
  <c r="M36" i="9"/>
  <c r="M35" i="9"/>
  <c r="N34" i="9"/>
  <c r="N30" i="9"/>
  <c r="M30" i="9"/>
  <c r="M29" i="9"/>
  <c r="N29" i="9" s="1"/>
  <c r="N28" i="9"/>
  <c r="M28" i="9"/>
  <c r="M27" i="9"/>
  <c r="N25" i="9"/>
  <c r="M22" i="9"/>
  <c r="N22" i="9" s="1"/>
  <c r="N21" i="9"/>
  <c r="M21" i="9"/>
  <c r="M17" i="9"/>
  <c r="M16" i="9"/>
  <c r="N16" i="9" s="1"/>
  <c r="M15" i="9"/>
  <c r="N14" i="9"/>
  <c r="M14" i="9"/>
  <c r="M13" i="9"/>
  <c r="M12" i="9"/>
  <c r="N69" i="9" s="1"/>
  <c r="AC20" i="9" l="1"/>
  <c r="AB20" i="9" s="1"/>
  <c r="AC27" i="9"/>
  <c r="AB25" i="9" s="1"/>
  <c r="AC45" i="9"/>
  <c r="AB44" i="9" s="1"/>
  <c r="AC51" i="9"/>
  <c r="AC53" i="9"/>
  <c r="AB50" i="9" s="1"/>
  <c r="AC59" i="9"/>
  <c r="AB58" i="9" s="1"/>
  <c r="AC10" i="9"/>
  <c r="AC12" i="9"/>
  <c r="AC33" i="9"/>
  <c r="AC35" i="9"/>
  <c r="AB34" i="9" s="1"/>
  <c r="AC11" i="9"/>
  <c r="AB11" i="9" s="1"/>
  <c r="N33" i="9"/>
  <c r="N35" i="9"/>
  <c r="M34" i="9" s="1"/>
  <c r="N45" i="9"/>
  <c r="M44" i="9" s="1"/>
  <c r="N51" i="9"/>
  <c r="N53" i="9"/>
  <c r="M51" i="9" s="1"/>
  <c r="N59" i="9"/>
  <c r="N10" i="9"/>
  <c r="N12" i="9"/>
  <c r="N20" i="9"/>
  <c r="M20" i="9" s="1"/>
  <c r="N27" i="9"/>
  <c r="M25" i="9" s="1"/>
  <c r="N11" i="9"/>
  <c r="M58" i="9"/>
  <c r="AB69" i="9" l="1"/>
  <c r="AB10" i="9"/>
  <c r="AB51" i="9"/>
  <c r="AB33" i="9"/>
  <c r="M50" i="9"/>
  <c r="M10" i="9"/>
  <c r="M11" i="9"/>
  <c r="M69" i="9"/>
  <c r="M33" i="9"/>
  <c r="Z20" i="9" l="1"/>
  <c r="Z25" i="9"/>
  <c r="Z39" i="9" l="1"/>
  <c r="Z34" i="9"/>
  <c r="Z58" i="9" l="1"/>
  <c r="Z51" i="9"/>
  <c r="Z69" i="9"/>
  <c r="K39" i="9"/>
  <c r="Z10" i="9"/>
  <c r="Z33" i="9"/>
  <c r="K58" i="9"/>
  <c r="Z44" i="9"/>
  <c r="Z11" i="9"/>
  <c r="Z50" i="9"/>
  <c r="K25" i="9"/>
  <c r="K11" i="9"/>
  <c r="K44" i="9" l="1"/>
  <c r="K69" i="9"/>
  <c r="K50" i="9"/>
  <c r="K34" i="9"/>
  <c r="K20" i="9"/>
  <c r="K10" i="9"/>
  <c r="K51" i="9"/>
  <c r="K33" i="9"/>
</calcChain>
</file>

<file path=xl/sharedStrings.xml><?xml version="1.0" encoding="utf-8"?>
<sst xmlns="http://schemas.openxmlformats.org/spreadsheetml/2006/main" count="366" uniqueCount="215">
  <si>
    <t>設置目的</t>
    <rPh sb="0" eb="2">
      <t>セッチ</t>
    </rPh>
    <rPh sb="2" eb="4">
      <t>モクテキ</t>
    </rPh>
    <phoneticPr fontId="1"/>
  </si>
  <si>
    <t>所 在 地</t>
    <rPh sb="0" eb="1">
      <t>トコロ</t>
    </rPh>
    <rPh sb="2" eb="3">
      <t>ザイ</t>
    </rPh>
    <rPh sb="4" eb="5">
      <t>チ</t>
    </rPh>
    <phoneticPr fontId="1"/>
  </si>
  <si>
    <t>指定管理者</t>
    <rPh sb="0" eb="2">
      <t>シテイ</t>
    </rPh>
    <rPh sb="2" eb="5">
      <t>カンリシャ</t>
    </rPh>
    <phoneticPr fontId="1"/>
  </si>
  <si>
    <t>施設概要</t>
    <rPh sb="0" eb="2">
      <t>シセツ</t>
    </rPh>
    <rPh sb="2" eb="4">
      <t>ガイヨウ</t>
    </rPh>
    <phoneticPr fontId="1"/>
  </si>
  <si>
    <t>名　　 称</t>
    <rPh sb="0" eb="1">
      <t>ナ</t>
    </rPh>
    <rPh sb="4" eb="5">
      <t>ショウ</t>
    </rPh>
    <phoneticPr fontId="1"/>
  </si>
  <si>
    <t>指定管理業務の内容</t>
    <rPh sb="0" eb="2">
      <t>シテイ</t>
    </rPh>
    <rPh sb="2" eb="4">
      <t>カンリ</t>
    </rPh>
    <rPh sb="4" eb="6">
      <t>ギョウム</t>
    </rPh>
    <rPh sb="7" eb="9">
      <t>ナイヨウ</t>
    </rPh>
    <phoneticPr fontId="1"/>
  </si>
  <si>
    <t>評価対象期間</t>
    <rPh sb="0" eb="2">
      <t>ヒョウカ</t>
    </rPh>
    <rPh sb="2" eb="4">
      <t>タイショウ</t>
    </rPh>
    <rPh sb="4" eb="6">
      <t>キカン</t>
    </rPh>
    <phoneticPr fontId="1"/>
  </si>
  <si>
    <t>指定期間</t>
    <rPh sb="0" eb="2">
      <t>シテイ</t>
    </rPh>
    <rPh sb="2" eb="4">
      <t>キカン</t>
    </rPh>
    <phoneticPr fontId="1"/>
  </si>
  <si>
    <t>　※　指定管理の業務内容を明確に記入してください。</t>
    <rPh sb="3" eb="5">
      <t>シテイ</t>
    </rPh>
    <rPh sb="5" eb="7">
      <t>カンリ</t>
    </rPh>
    <rPh sb="8" eb="10">
      <t>ギョウム</t>
    </rPh>
    <rPh sb="10" eb="12">
      <t>ナイヨウ</t>
    </rPh>
    <rPh sb="13" eb="15">
      <t>メイカク</t>
    </rPh>
    <rPh sb="16" eb="18">
      <t>キニュウ</t>
    </rPh>
    <phoneticPr fontId="1"/>
  </si>
  <si>
    <t>所　　管　　課</t>
    <rPh sb="0" eb="1">
      <t>トコロ</t>
    </rPh>
    <rPh sb="3" eb="4">
      <t>カン</t>
    </rPh>
    <rPh sb="6" eb="7">
      <t>カ</t>
    </rPh>
    <phoneticPr fontId="1"/>
  </si>
  <si>
    <t>評価項目及び評価のポイント</t>
    <rPh sb="0" eb="2">
      <t>ヒョウカ</t>
    </rPh>
    <rPh sb="2" eb="4">
      <t>コウモク</t>
    </rPh>
    <rPh sb="4" eb="5">
      <t>オヨ</t>
    </rPh>
    <rPh sb="6" eb="8">
      <t>ヒョウカ</t>
    </rPh>
    <phoneticPr fontId="1"/>
  </si>
  <si>
    <t>① 施設の目的に則って、有効に活用（利用）されていたか。</t>
    <phoneticPr fontId="1"/>
  </si>
  <si>
    <t>３　公の施設に相応しい適正な管理運営に関する取組み【適正性】</t>
    <phoneticPr fontId="1"/>
  </si>
  <si>
    <t>評価ランク</t>
    <rPh sb="0" eb="2">
      <t>ヒョウカ</t>
    </rPh>
    <phoneticPr fontId="1"/>
  </si>
  <si>
    <t>総　　合　　評　　価</t>
    <rPh sb="0" eb="1">
      <t>ソウ</t>
    </rPh>
    <rPh sb="3" eb="4">
      <t>ア</t>
    </rPh>
    <rPh sb="6" eb="7">
      <t>ヒョウ</t>
    </rPh>
    <rPh sb="9" eb="10">
      <t>アタイ</t>
    </rPh>
    <phoneticPr fontId="1"/>
  </si>
  <si>
    <t>評価レベル・評価のポイント</t>
    <rPh sb="0" eb="2">
      <t>ヒョウカ</t>
    </rPh>
    <rPh sb="6" eb="8">
      <t>ヒョウカ</t>
    </rPh>
    <phoneticPr fontId="1"/>
  </si>
  <si>
    <t>（1-1） 施設の設置目的である事業運営の達成</t>
    <rPh sb="6" eb="8">
      <t>シセツ</t>
    </rPh>
    <rPh sb="9" eb="11">
      <t>セッチ</t>
    </rPh>
    <rPh sb="11" eb="13">
      <t>モクテキ</t>
    </rPh>
    <rPh sb="16" eb="18">
      <t>ジギョウ</t>
    </rPh>
    <rPh sb="18" eb="20">
      <t>ウンエイ</t>
    </rPh>
    <rPh sb="21" eb="23">
      <t>タッセイ</t>
    </rPh>
    <phoneticPr fontId="1"/>
  </si>
  <si>
    <t>(1-2) 施設の利用状況及び事業への参加状況</t>
    <phoneticPr fontId="1"/>
  </si>
  <si>
    <t>（1-3） 利用者の満足度</t>
    <phoneticPr fontId="1"/>
  </si>
  <si>
    <t>２　効率性の向上に関する取組み
         　【効率性】</t>
    <phoneticPr fontId="1"/>
  </si>
  <si>
    <t>(2-1) 経費の節減</t>
    <phoneticPr fontId="1"/>
  </si>
  <si>
    <t>(3-1)  管理運営の実施状況</t>
    <phoneticPr fontId="1"/>
  </si>
  <si>
    <t>【記入上の留意点】</t>
    <rPh sb="1" eb="3">
      <t>キニュウ</t>
    </rPh>
    <rPh sb="3" eb="4">
      <t>ジョウ</t>
    </rPh>
    <rPh sb="5" eb="8">
      <t>リュウイテン</t>
    </rPh>
    <phoneticPr fontId="1"/>
  </si>
  <si>
    <t>施設名</t>
    <rPh sb="0" eb="2">
      <t>シセツ</t>
    </rPh>
    <rPh sb="2" eb="3">
      <t>メイ</t>
    </rPh>
    <phoneticPr fontId="1"/>
  </si>
  <si>
    <t>管理者</t>
    <rPh sb="0" eb="3">
      <t>カンリシャ</t>
    </rPh>
    <phoneticPr fontId="1"/>
  </si>
  <si>
    <t>所管課</t>
    <rPh sb="0" eb="2">
      <t>ショカン</t>
    </rPh>
    <rPh sb="2" eb="3">
      <t>カ</t>
    </rPh>
    <phoneticPr fontId="1"/>
  </si>
  <si>
    <t>（２）水色の表観覧にはドロップダウンで評価（A、B、C、D）が選択できます。評価欄の濃淡ピンク色の部分は、水色の部分に評価を入力すると自動的に総合評価が表示されます。</t>
    <rPh sb="3" eb="5">
      <t>ミズイロ</t>
    </rPh>
    <rPh sb="6" eb="7">
      <t>ヒョウ</t>
    </rPh>
    <rPh sb="7" eb="9">
      <t>カンラン</t>
    </rPh>
    <rPh sb="19" eb="21">
      <t>ヒョウカ</t>
    </rPh>
    <rPh sb="31" eb="33">
      <t>センタク</t>
    </rPh>
    <rPh sb="38" eb="40">
      <t>ヒョウカ</t>
    </rPh>
    <rPh sb="40" eb="41">
      <t>ラン</t>
    </rPh>
    <rPh sb="42" eb="44">
      <t>ノウタン</t>
    </rPh>
    <rPh sb="47" eb="48">
      <t>イロ</t>
    </rPh>
    <rPh sb="49" eb="51">
      <t>ブブン</t>
    </rPh>
    <rPh sb="53" eb="55">
      <t>ミズイロ</t>
    </rPh>
    <rPh sb="56" eb="58">
      <t>ブブン</t>
    </rPh>
    <rPh sb="59" eb="61">
      <t>ヒョウカ</t>
    </rPh>
    <rPh sb="62" eb="64">
      <t>ニュウリョク</t>
    </rPh>
    <rPh sb="67" eb="70">
      <t>ジドウテキ</t>
    </rPh>
    <rPh sb="71" eb="75">
      <t>ソウゴウヒョウカ</t>
    </rPh>
    <rPh sb="73" eb="75">
      <t>ヒョウカ</t>
    </rPh>
    <rPh sb="76" eb="78">
      <t>ヒョウジ</t>
    </rPh>
    <phoneticPr fontId="1"/>
  </si>
  <si>
    <t>（１）指定管理者は、自己評価記入欄に、市所管課は、一次評価記入欄に評価を記入いただきますようお願いします。</t>
    <rPh sb="3" eb="5">
      <t>シテイ</t>
    </rPh>
    <rPh sb="5" eb="8">
      <t>カンリシャ</t>
    </rPh>
    <rPh sb="10" eb="12">
      <t>ジコ</t>
    </rPh>
    <rPh sb="12" eb="14">
      <t>ヒョウカ</t>
    </rPh>
    <rPh sb="14" eb="16">
      <t>キニュウ</t>
    </rPh>
    <rPh sb="16" eb="17">
      <t>ラン</t>
    </rPh>
    <rPh sb="19" eb="20">
      <t>シ</t>
    </rPh>
    <rPh sb="20" eb="22">
      <t>ショカン</t>
    </rPh>
    <rPh sb="22" eb="23">
      <t>カ</t>
    </rPh>
    <rPh sb="25" eb="27">
      <t>イチジ</t>
    </rPh>
    <rPh sb="27" eb="29">
      <t>ヒョウカ</t>
    </rPh>
    <rPh sb="29" eb="31">
      <t>キニュウ</t>
    </rPh>
    <rPh sb="31" eb="32">
      <t>ラン</t>
    </rPh>
    <rPh sb="33" eb="35">
      <t>ヒョウカ</t>
    </rPh>
    <rPh sb="36" eb="38">
      <t>キニュウ</t>
    </rPh>
    <rPh sb="47" eb="48">
      <t>ネガ</t>
    </rPh>
    <phoneticPr fontId="1"/>
  </si>
  <si>
    <t>非利用料金制　　　・　　一部利用料金制　　　・　　　完全利用料金制</t>
    <rPh sb="0" eb="1">
      <t>ヒ</t>
    </rPh>
    <rPh sb="1" eb="3">
      <t>リヨウ</t>
    </rPh>
    <rPh sb="3" eb="5">
      <t>リョウキン</t>
    </rPh>
    <rPh sb="5" eb="6">
      <t>セイ</t>
    </rPh>
    <rPh sb="12" eb="14">
      <t>イチブ</t>
    </rPh>
    <rPh sb="14" eb="16">
      <t>リヨウ</t>
    </rPh>
    <rPh sb="16" eb="18">
      <t>リョウキン</t>
    </rPh>
    <rPh sb="18" eb="19">
      <t>セイ</t>
    </rPh>
    <rPh sb="26" eb="28">
      <t>カンゼン</t>
    </rPh>
    <rPh sb="28" eb="30">
      <t>リヨウ</t>
    </rPh>
    <rPh sb="30" eb="32">
      <t>リョウキン</t>
    </rPh>
    <rPh sb="32" eb="33">
      <t>セイ</t>
    </rPh>
    <phoneticPr fontId="1"/>
  </si>
  <si>
    <t>利　　用　　料　　金　　制</t>
    <rPh sb="0" eb="1">
      <t>トシ</t>
    </rPh>
    <rPh sb="3" eb="4">
      <t>ヨウ</t>
    </rPh>
    <rPh sb="6" eb="7">
      <t>リョウ</t>
    </rPh>
    <rPh sb="9" eb="10">
      <t>キン</t>
    </rPh>
    <rPh sb="12" eb="13">
      <t>セイ</t>
    </rPh>
    <phoneticPr fontId="1"/>
  </si>
  <si>
    <t>区  分</t>
    <rPh sb="0" eb="1">
      <t>ク</t>
    </rPh>
    <rPh sb="3" eb="4">
      <t>ブン</t>
    </rPh>
    <phoneticPr fontId="1"/>
  </si>
  <si>
    <t>【評価区分】</t>
    <rPh sb="1" eb="3">
      <t>ヒョウカ</t>
    </rPh>
    <rPh sb="3" eb="5">
      <t>クブン</t>
    </rPh>
    <phoneticPr fontId="1"/>
  </si>
  <si>
    <t>A</t>
    <phoneticPr fontId="1"/>
  </si>
  <si>
    <t>B</t>
    <phoneticPr fontId="1"/>
  </si>
  <si>
    <t>C</t>
    <phoneticPr fontId="1"/>
  </si>
  <si>
    <t>D</t>
    <phoneticPr fontId="1"/>
  </si>
  <si>
    <t>課　題　含</t>
    <rPh sb="0" eb="1">
      <t>カ</t>
    </rPh>
    <rPh sb="2" eb="3">
      <t>ダイ</t>
    </rPh>
    <rPh sb="4" eb="5">
      <t>フク</t>
    </rPh>
    <phoneticPr fontId="1"/>
  </si>
  <si>
    <t>要　改　善</t>
    <rPh sb="0" eb="1">
      <t>ヨウ</t>
    </rPh>
    <rPh sb="2" eb="3">
      <t>カイ</t>
    </rPh>
    <rPh sb="4" eb="5">
      <t>ゼン</t>
    </rPh>
    <phoneticPr fontId="1"/>
  </si>
  <si>
    <t>優　　　良</t>
    <rPh sb="0" eb="1">
      <t>ユウ</t>
    </rPh>
    <rPh sb="4" eb="5">
      <t>リョウ</t>
    </rPh>
    <phoneticPr fontId="1"/>
  </si>
  <si>
    <t>良　　　好</t>
    <rPh sb="0" eb="1">
      <t>リョウ</t>
    </rPh>
    <rPh sb="4" eb="5">
      <t>ヨシミ</t>
    </rPh>
    <phoneticPr fontId="1"/>
  </si>
  <si>
    <t>指定管理者一次評価
【市所管記入欄】</t>
    <rPh sb="0" eb="2">
      <t>シテイ</t>
    </rPh>
    <rPh sb="2" eb="5">
      <t>カンリシャ</t>
    </rPh>
    <rPh sb="5" eb="7">
      <t>イチジ</t>
    </rPh>
    <rPh sb="7" eb="9">
      <t>ヒョウカ</t>
    </rPh>
    <rPh sb="11" eb="12">
      <t>シ</t>
    </rPh>
    <rPh sb="12" eb="14">
      <t>ショカン</t>
    </rPh>
    <rPh sb="14" eb="16">
      <t>キニュウ</t>
    </rPh>
    <rPh sb="16" eb="17">
      <t>ラン</t>
    </rPh>
    <phoneticPr fontId="1"/>
  </si>
  <si>
    <t>指定管理者自己評価結果
【指定管理者記入欄】</t>
    <rPh sb="0" eb="2">
      <t>シテイ</t>
    </rPh>
    <rPh sb="2" eb="5">
      <t>カンリシャ</t>
    </rPh>
    <rPh sb="5" eb="7">
      <t>ジコ</t>
    </rPh>
    <rPh sb="7" eb="9">
      <t>ヒョウカ</t>
    </rPh>
    <rPh sb="9" eb="11">
      <t>ケッカ</t>
    </rPh>
    <rPh sb="13" eb="15">
      <t>シテイ</t>
    </rPh>
    <rPh sb="15" eb="18">
      <t>カンリシャ</t>
    </rPh>
    <rPh sb="18" eb="20">
      <t>キニュウ</t>
    </rPh>
    <rPh sb="20" eb="21">
      <t>ラン</t>
    </rPh>
    <phoneticPr fontId="1"/>
  </si>
  <si>
    <t>＜改善内容＞</t>
    <rPh sb="1" eb="3">
      <t>カイゼン</t>
    </rPh>
    <rPh sb="3" eb="5">
      <t>ナイヨウ</t>
    </rPh>
    <phoneticPr fontId="1"/>
  </si>
  <si>
    <t>評価レベル</t>
    <rPh sb="0" eb="2">
      <t>ヒョウカ</t>
    </rPh>
    <phoneticPr fontId="1"/>
  </si>
  <si>
    <t>１　施設の設置目的の達成に関する取組み 【有効性】</t>
    <rPh sb="2" eb="4">
      <t>シセツ</t>
    </rPh>
    <rPh sb="5" eb="7">
      <t>セッチ</t>
    </rPh>
    <rPh sb="7" eb="9">
      <t>モクテキ</t>
    </rPh>
    <rPh sb="10" eb="12">
      <t>タッセイ</t>
    </rPh>
    <rPh sb="13" eb="14">
      <t>カン</t>
    </rPh>
    <rPh sb="16" eb="18">
      <t>トリク</t>
    </rPh>
    <rPh sb="21" eb="24">
      <t>ユウコウセイ</t>
    </rPh>
    <phoneticPr fontId="1"/>
  </si>
  <si>
    <t>指定管理者二次評価
【外部評価者記入欄】</t>
    <rPh sb="0" eb="2">
      <t>シテイ</t>
    </rPh>
    <rPh sb="2" eb="4">
      <t>カンリ</t>
    </rPh>
    <rPh sb="4" eb="5">
      <t>シャ</t>
    </rPh>
    <rPh sb="5" eb="7">
      <t>ニジ</t>
    </rPh>
    <rPh sb="7" eb="9">
      <t>ヒョウカ</t>
    </rPh>
    <rPh sb="11" eb="13">
      <t>ガイブ</t>
    </rPh>
    <rPh sb="13" eb="15">
      <t>ヒョウカ</t>
    </rPh>
    <rPh sb="15" eb="16">
      <t>シャ</t>
    </rPh>
    <rPh sb="16" eb="18">
      <t>キニュウ</t>
    </rPh>
    <rPh sb="18" eb="19">
      <t>ラン</t>
    </rPh>
    <phoneticPr fontId="1"/>
  </si>
  <si>
    <t>指定管理者二次評価
【外部評価者記入欄】</t>
    <phoneticPr fontId="1"/>
  </si>
  <si>
    <t>１　施設の設置目的の達成に関する取組み  【有効性】</t>
    <rPh sb="2" eb="4">
      <t>シセツ</t>
    </rPh>
    <rPh sb="5" eb="7">
      <t>セッチ</t>
    </rPh>
    <rPh sb="7" eb="9">
      <t>モクテキ</t>
    </rPh>
    <rPh sb="10" eb="12">
      <t>タッセイ</t>
    </rPh>
    <rPh sb="13" eb="14">
      <t>カン</t>
    </rPh>
    <rPh sb="16" eb="18">
      <t>トリク</t>
    </rPh>
    <rPh sb="22" eb="25">
      <t>ユウコウセイ</t>
    </rPh>
    <phoneticPr fontId="1"/>
  </si>
  <si>
    <t>(2-2) 収入の増加</t>
    <phoneticPr fontId="1"/>
  </si>
  <si>
    <t>②収入の増加など取り組みの効果は得られたか。</t>
    <rPh sb="1" eb="3">
      <t>シュウニュウ</t>
    </rPh>
    <rPh sb="4" eb="6">
      <t>ゾウカ</t>
    </rPh>
    <rPh sb="8" eb="9">
      <t>ト</t>
    </rPh>
    <rPh sb="10" eb="11">
      <t>ク</t>
    </rPh>
    <rPh sb="13" eb="15">
      <t>コウカ</t>
    </rPh>
    <rPh sb="16" eb="17">
      <t>エ</t>
    </rPh>
    <phoneticPr fontId="1"/>
  </si>
  <si>
    <t>(3-2) 法令順守、個人情報の保護、安全対策、危機管理体制、平等利用など</t>
    <rPh sb="6" eb="8">
      <t>ホウレイ</t>
    </rPh>
    <rPh sb="8" eb="10">
      <t>ジュンシュ</t>
    </rPh>
    <phoneticPr fontId="1"/>
  </si>
  <si>
    <t>＜　課　 題　＞</t>
    <rPh sb="2" eb="3">
      <t>カ</t>
    </rPh>
    <rPh sb="5" eb="6">
      <t>ダイ</t>
    </rPh>
    <phoneticPr fontId="1"/>
  </si>
  <si>
    <t>＜　課 　題　＞</t>
    <rPh sb="2" eb="3">
      <t>カ</t>
    </rPh>
    <rPh sb="5" eb="6">
      <t>ダイ</t>
    </rPh>
    <phoneticPr fontId="1"/>
  </si>
  <si>
    <t>　・評価できる内容</t>
    <rPh sb="2" eb="4">
      <t>ヒョウカ</t>
    </rPh>
    <rPh sb="7" eb="9">
      <t>ナイヨウ</t>
    </rPh>
    <phoneticPr fontId="1"/>
  </si>
  <si>
    <t>(3-1)  管理運営の実施状況</t>
    <phoneticPr fontId="1"/>
  </si>
  <si>
    <t>②法令や市等の指導に基づき、業務に必要な研修・教育が適切に行われたか。</t>
    <rPh sb="1" eb="3">
      <t>ホウレイ</t>
    </rPh>
    <rPh sb="4" eb="5">
      <t>シ</t>
    </rPh>
    <rPh sb="5" eb="6">
      <t>トウ</t>
    </rPh>
    <rPh sb="7" eb="9">
      <t>シドウ</t>
    </rPh>
    <rPh sb="10" eb="11">
      <t>モト</t>
    </rPh>
    <phoneticPr fontId="1"/>
  </si>
  <si>
    <t>④施設の良好な管理運営を進めるため、新たな取り組みについて、指定管理者自ら提案・検討を進め、実施されたか。</t>
    <rPh sb="1" eb="3">
      <t>シセツ</t>
    </rPh>
    <rPh sb="4" eb="6">
      <t>リョウコウ</t>
    </rPh>
    <rPh sb="7" eb="9">
      <t>カンリ</t>
    </rPh>
    <rPh sb="9" eb="11">
      <t>ウンエイ</t>
    </rPh>
    <rPh sb="12" eb="13">
      <t>スス</t>
    </rPh>
    <rPh sb="30" eb="32">
      <t>シテイ</t>
    </rPh>
    <rPh sb="32" eb="35">
      <t>カンリシャ</t>
    </rPh>
    <rPh sb="35" eb="36">
      <t>ミズカ</t>
    </rPh>
    <rPh sb="37" eb="39">
      <t>テイアン</t>
    </rPh>
    <rPh sb="40" eb="42">
      <t>ケントウ</t>
    </rPh>
    <rPh sb="43" eb="44">
      <t>スス</t>
    </rPh>
    <rPh sb="46" eb="48">
      <t>ジッシ</t>
    </rPh>
    <phoneticPr fontId="1"/>
  </si>
  <si>
    <t>①法令や市等の指導に基づき、施設の管理運営に、適切な人員配置をされていたか。</t>
    <rPh sb="1" eb="3">
      <t>ホウレイ</t>
    </rPh>
    <rPh sb="4" eb="5">
      <t>シ</t>
    </rPh>
    <rPh sb="5" eb="6">
      <t>トウ</t>
    </rPh>
    <rPh sb="7" eb="9">
      <t>シドウ</t>
    </rPh>
    <rPh sb="10" eb="11">
      <t>モト</t>
    </rPh>
    <rPh sb="14" eb="16">
      <t>シセツ</t>
    </rPh>
    <phoneticPr fontId="1"/>
  </si>
  <si>
    <t>(2-3) 収支のバランスなど　</t>
    <phoneticPr fontId="1"/>
  </si>
  <si>
    <t>２　効率性の向上に関する取組み
    　【効率性】</t>
    <phoneticPr fontId="1"/>
  </si>
  <si>
    <t>(2-3) 収支のバランスなど</t>
    <phoneticPr fontId="1"/>
  </si>
  <si>
    <t>②費用対効果を考えながら、経費の効果的で効率的な執行が行われたか。</t>
    <rPh sb="1" eb="6">
      <t>ヒヨウタイコウカ</t>
    </rPh>
    <rPh sb="7" eb="8">
      <t>カンガ</t>
    </rPh>
    <phoneticPr fontId="1"/>
  </si>
  <si>
    <t>③収支の内容に不適切な点はなかったか。</t>
    <phoneticPr fontId="1"/>
  </si>
  <si>
    <t>③経費の節減やサービス提供の質など、管理運営が適切に行われていたか。</t>
    <rPh sb="1" eb="3">
      <t>ケイヒ</t>
    </rPh>
    <rPh sb="4" eb="6">
      <t>セツゲン</t>
    </rPh>
    <rPh sb="11" eb="13">
      <t>テイキョウ</t>
    </rPh>
    <rPh sb="14" eb="15">
      <t>シツ</t>
    </rPh>
    <rPh sb="18" eb="20">
      <t>カンリ</t>
    </rPh>
    <rPh sb="20" eb="22">
      <t>ウンエイ</t>
    </rPh>
    <phoneticPr fontId="1"/>
  </si>
  <si>
    <t>(2-2) 収入の増加</t>
    <phoneticPr fontId="1"/>
  </si>
  <si>
    <t>評価項目及びポイント</t>
    <rPh sb="0" eb="2">
      <t>ヒョウカ</t>
    </rPh>
    <rPh sb="2" eb="4">
      <t>コウモク</t>
    </rPh>
    <rPh sb="4" eb="5">
      <t>オヨ</t>
    </rPh>
    <phoneticPr fontId="1"/>
  </si>
  <si>
    <t>なぜその評価に至ったか（説明）</t>
    <rPh sb="4" eb="6">
      <t>ヒョウカ</t>
    </rPh>
    <rPh sb="7" eb="8">
      <t>イタ</t>
    </rPh>
    <rPh sb="12" eb="14">
      <t>セツメイ</t>
    </rPh>
    <phoneticPr fontId="1"/>
  </si>
  <si>
    <t>②利用者アンケート調査の結果から、施設利用者ニーズや満足度を把握し、事業の改善等が得られたか。</t>
    <rPh sb="9" eb="11">
      <t>チョウサ</t>
    </rPh>
    <rPh sb="28" eb="29">
      <t>ド</t>
    </rPh>
    <rPh sb="30" eb="32">
      <t>ハアク</t>
    </rPh>
    <rPh sb="34" eb="36">
      <t>ジギョウ</t>
    </rPh>
    <rPh sb="37" eb="39">
      <t>カイゼン</t>
    </rPh>
    <rPh sb="39" eb="40">
      <t>トウ</t>
    </rPh>
    <phoneticPr fontId="1"/>
  </si>
  <si>
    <t>③利用者からの苦情に対して十分な対応がなされたか。</t>
    <phoneticPr fontId="1"/>
  </si>
  <si>
    <t>④アンケート調査以外に、さまざまな手法で利用者の意見を把握し、それらを反映させる取組みがなされたか。</t>
    <rPh sb="6" eb="8">
      <t>チョウサ</t>
    </rPh>
    <rPh sb="8" eb="10">
      <t>イガイ</t>
    </rPh>
    <rPh sb="17" eb="19">
      <t>シュホウ</t>
    </rPh>
    <phoneticPr fontId="1"/>
  </si>
  <si>
    <t>⑤サービスの質を向上させるため具体的な取り組みを行ったか。また、取り組みの結果、どのような効果が得られたか。</t>
    <rPh sb="24" eb="25">
      <t>オコナ</t>
    </rPh>
    <rPh sb="32" eb="33">
      <t>ト</t>
    </rPh>
    <rPh sb="34" eb="35">
      <t>ク</t>
    </rPh>
    <rPh sb="37" eb="39">
      <t>ケッカ</t>
    </rPh>
    <phoneticPr fontId="1"/>
  </si>
  <si>
    <t>① 施設の管理運営に関し、経費を効率的に節減するための十分な取組みが行われ、その効果が得られたか。</t>
    <rPh sb="34" eb="35">
      <t>オコナ</t>
    </rPh>
    <phoneticPr fontId="1"/>
  </si>
  <si>
    <t>② 管理運営業務の遂行にあたり、業者発注や業務委託により行われる場合、適切な水準で行われ、経費が最小限となるような競争が行われたか。</t>
    <rPh sb="2" eb="4">
      <t>カンリ</t>
    </rPh>
    <rPh sb="4" eb="6">
      <t>ウンエイ</t>
    </rPh>
    <rPh sb="6" eb="8">
      <t>ギョウム</t>
    </rPh>
    <rPh sb="9" eb="11">
      <t>スイコウ</t>
    </rPh>
    <rPh sb="16" eb="18">
      <t>ギョウシャ</t>
    </rPh>
    <rPh sb="18" eb="20">
      <t>ハッチュウ</t>
    </rPh>
    <rPh sb="21" eb="23">
      <t>ギョウム</t>
    </rPh>
    <rPh sb="23" eb="25">
      <t>イタク</t>
    </rPh>
    <rPh sb="28" eb="29">
      <t>オコナ</t>
    </rPh>
    <rPh sb="32" eb="34">
      <t>バアイ</t>
    </rPh>
    <rPh sb="35" eb="37">
      <t>テキセツ</t>
    </rPh>
    <rPh sb="38" eb="40">
      <t>スイジュン</t>
    </rPh>
    <rPh sb="41" eb="42">
      <t>オコナ</t>
    </rPh>
    <rPh sb="45" eb="47">
      <t>ケイヒ</t>
    </rPh>
    <rPh sb="48" eb="51">
      <t>サイショウゲン</t>
    </rPh>
    <rPh sb="57" eb="59">
      <t>キョウソウ</t>
    </rPh>
    <rPh sb="60" eb="61">
      <t>オコナ</t>
    </rPh>
    <phoneticPr fontId="1"/>
  </si>
  <si>
    <t>① 収入を増加させるための具体的な方法の検討や取り組みを行ったか。</t>
    <rPh sb="17" eb="19">
      <t>ホウホウ</t>
    </rPh>
    <rPh sb="20" eb="22">
      <t>ケントウ</t>
    </rPh>
    <rPh sb="28" eb="29">
      <t>オコナ</t>
    </rPh>
    <phoneticPr fontId="1"/>
  </si>
  <si>
    <t>①収支のバランスは、適切であったか。</t>
    <phoneticPr fontId="1"/>
  </si>
  <si>
    <t>①法令に沿った適正な事業の実施を行うだけでなく、チェック体制などの整備や機能をさせているか。</t>
    <rPh sb="1" eb="3">
      <t>ホウレイ</t>
    </rPh>
    <rPh sb="4" eb="5">
      <t>ソ</t>
    </rPh>
    <rPh sb="7" eb="9">
      <t>テキセイ</t>
    </rPh>
    <rPh sb="10" eb="12">
      <t>ジギョウ</t>
    </rPh>
    <rPh sb="13" eb="15">
      <t>ジッシ</t>
    </rPh>
    <rPh sb="16" eb="17">
      <t>オコナ</t>
    </rPh>
    <rPh sb="28" eb="30">
      <t>タイセイ</t>
    </rPh>
    <rPh sb="33" eb="35">
      <t>セイビ</t>
    </rPh>
    <rPh sb="36" eb="38">
      <t>キノウ</t>
    </rPh>
    <phoneticPr fontId="1"/>
  </si>
  <si>
    <t>②施設利用者の個人情報保護などの取扱いが適切に行われているか。</t>
    <rPh sb="11" eb="13">
      <t>ホゴ</t>
    </rPh>
    <phoneticPr fontId="1"/>
  </si>
  <si>
    <t>③日常の事故防止などの安全対策が適切に実施されているか。</t>
    <phoneticPr fontId="1"/>
  </si>
  <si>
    <t>④防犯、防災対策などの危機管理体制が適切であるか。</t>
    <phoneticPr fontId="1"/>
  </si>
  <si>
    <t>⑤事故発生時や非常災害時の対応についてマニュアルを作成するなど適切な対応ができるように整備しているか。</t>
    <rPh sb="25" eb="27">
      <t>サクセイ</t>
    </rPh>
    <rPh sb="34" eb="36">
      <t>タイオウ</t>
    </rPh>
    <rPh sb="43" eb="45">
      <t>セイビ</t>
    </rPh>
    <phoneticPr fontId="1"/>
  </si>
  <si>
    <t>②利用に係る登録方法や手続について、利用者に対し十分に周知を行い、適正な方法で行われたか。</t>
    <rPh sb="1" eb="3">
      <t>リヨウ</t>
    </rPh>
    <rPh sb="4" eb="5">
      <t>カカ</t>
    </rPh>
    <rPh sb="6" eb="8">
      <t>トウロク</t>
    </rPh>
    <rPh sb="8" eb="10">
      <t>ホウホウ</t>
    </rPh>
    <rPh sb="11" eb="13">
      <t>テツヅキ</t>
    </rPh>
    <rPh sb="22" eb="23">
      <t>タイ</t>
    </rPh>
    <phoneticPr fontId="1"/>
  </si>
  <si>
    <t>①法令や利用のルール、事業計画に則って施設の事業運営が適切に行われたか。また、施設を最大限に有効活用するとともに、施設の設置目的に沿った成果が得られたか。</t>
    <rPh sb="1" eb="3">
      <t>ホウレイ</t>
    </rPh>
    <rPh sb="4" eb="6">
      <t>リヨウ</t>
    </rPh>
    <rPh sb="11" eb="13">
      <t>ジギョウ</t>
    </rPh>
    <rPh sb="13" eb="15">
      <t>ケイカク</t>
    </rPh>
    <rPh sb="46" eb="48">
      <t>ユウコウ</t>
    </rPh>
    <phoneticPr fontId="1"/>
  </si>
  <si>
    <t>③施設の設置目的に応じた効果的な営業や広報活動を行い、その結果、効果があったか。</t>
    <rPh sb="24" eb="25">
      <t>オコナ</t>
    </rPh>
    <rPh sb="29" eb="31">
      <t>ケッカ</t>
    </rPh>
    <phoneticPr fontId="1"/>
  </si>
  <si>
    <t>⑥利用者を限定しない施設では、利用者が平等に利用できるよう配慮したか。</t>
    <phoneticPr fontId="1"/>
  </si>
  <si>
    <t>⑦利用者が限定される施設では、利用者の選定を公平でかつ適切に実施したか。</t>
    <rPh sb="30" eb="32">
      <t>ジッシ</t>
    </rPh>
    <phoneticPr fontId="1"/>
  </si>
  <si>
    <t>　・改善方法とその時期</t>
    <rPh sb="2" eb="4">
      <t>カイゼン</t>
    </rPh>
    <rPh sb="4" eb="6">
      <t>ホウホウ</t>
    </rPh>
    <rPh sb="9" eb="11">
      <t>ジキ</t>
    </rPh>
    <phoneticPr fontId="1"/>
  </si>
  <si>
    <t>① 利用者の満足度を把握するため、定期的にアンケート調査などを実施したか。</t>
    <rPh sb="6" eb="9">
      <t>マンゾクド</t>
    </rPh>
    <rPh sb="10" eb="12">
      <t>ハアク</t>
    </rPh>
    <rPh sb="17" eb="20">
      <t>テイキテキ</t>
    </rPh>
    <rPh sb="26" eb="28">
      <t>チョウサ</t>
    </rPh>
    <rPh sb="31" eb="33">
      <t>ジッシ</t>
    </rPh>
    <phoneticPr fontId="1"/>
  </si>
  <si>
    <t>② 施設の利用者や実施された事業への参加者数の増加、サービス利用者の利用回数の促進など創意工夫が図られたか。</t>
    <rPh sb="2" eb="4">
      <t>シセツ</t>
    </rPh>
    <rPh sb="5" eb="8">
      <t>リヨウシャ</t>
    </rPh>
    <rPh sb="24" eb="25">
      <t>カ</t>
    </rPh>
    <rPh sb="30" eb="33">
      <t>リヨウシャ</t>
    </rPh>
    <rPh sb="34" eb="36">
      <t>リヨウ</t>
    </rPh>
    <rPh sb="36" eb="38">
      <t>カイスウ</t>
    </rPh>
    <rPh sb="39" eb="41">
      <t>ソクシン</t>
    </rPh>
    <rPh sb="43" eb="45">
      <t>ソウイ</t>
    </rPh>
    <rPh sb="45" eb="47">
      <t>クフウ</t>
    </rPh>
    <phoneticPr fontId="1"/>
  </si>
  <si>
    <t>　・問題があり次年度以降改善が
必要な点</t>
    <rPh sb="2" eb="4">
      <t>モンダイ</t>
    </rPh>
    <rPh sb="7" eb="8">
      <t>ジ</t>
    </rPh>
    <rPh sb="8" eb="10">
      <t>ネンド</t>
    </rPh>
    <rPh sb="10" eb="12">
      <t>イコウ</t>
    </rPh>
    <rPh sb="12" eb="14">
      <t>カイゼン</t>
    </rPh>
    <rPh sb="16" eb="18">
      <t>ヒツヨウ</t>
    </rPh>
    <rPh sb="19" eb="20">
      <t>テン</t>
    </rPh>
    <phoneticPr fontId="1"/>
  </si>
  <si>
    <t>A</t>
  </si>
  <si>
    <t>B</t>
  </si>
  <si>
    <t>福祉部　障害福祉課</t>
    <rPh sb="0" eb="2">
      <t>フクシ</t>
    </rPh>
    <rPh sb="2" eb="3">
      <t>ブ</t>
    </rPh>
    <rPh sb="4" eb="6">
      <t>ショウガイ</t>
    </rPh>
    <rPh sb="6" eb="8">
      <t>フクシ</t>
    </rPh>
    <rPh sb="8" eb="9">
      <t>カ</t>
    </rPh>
    <phoneticPr fontId="1"/>
  </si>
  <si>
    <t>川西作業所</t>
    <rPh sb="0" eb="2">
      <t>カワニシ</t>
    </rPh>
    <rPh sb="2" eb="4">
      <t>サギョウ</t>
    </rPh>
    <rPh sb="4" eb="5">
      <t>ショ</t>
    </rPh>
    <phoneticPr fontId="1"/>
  </si>
  <si>
    <t>兵庫県川西市小戸３丁目１２番１０号</t>
    <rPh sb="0" eb="3">
      <t>ヒョウゴケン</t>
    </rPh>
    <rPh sb="3" eb="6">
      <t>カワニシシ</t>
    </rPh>
    <rPh sb="6" eb="8">
      <t>オオベ</t>
    </rPh>
    <rPh sb="9" eb="11">
      <t>チョウメ</t>
    </rPh>
    <rPh sb="13" eb="14">
      <t>バン</t>
    </rPh>
    <rPh sb="16" eb="17">
      <t>ゴウ</t>
    </rPh>
    <phoneticPr fontId="1"/>
  </si>
  <si>
    <t>心身障がい者の福祉の向上のため、障がい者の日常生活及び社会生活を総合的に支援するための法律に基づき、18歳以上の身体障がい者に対し、就労継続支援を行うこと。</t>
    <rPh sb="0" eb="2">
      <t>シンシン</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52" eb="55">
      <t>サイイジョウ</t>
    </rPh>
    <rPh sb="56" eb="58">
      <t>シンタイ</t>
    </rPh>
    <rPh sb="58" eb="59">
      <t>ショウ</t>
    </rPh>
    <rPh sb="61" eb="62">
      <t>シャ</t>
    </rPh>
    <rPh sb="63" eb="64">
      <t>タイ</t>
    </rPh>
    <rPh sb="66" eb="68">
      <t>シュウロウ</t>
    </rPh>
    <rPh sb="68" eb="70">
      <t>ケイゾク</t>
    </rPh>
    <rPh sb="70" eb="72">
      <t>シエン</t>
    </rPh>
    <rPh sb="73" eb="74">
      <t>オコナ</t>
    </rPh>
    <phoneticPr fontId="1"/>
  </si>
  <si>
    <t>社会福祉法人　川西市社会福祉協議会</t>
    <rPh sb="0" eb="2">
      <t>シャカイ</t>
    </rPh>
    <rPh sb="2" eb="4">
      <t>フクシ</t>
    </rPh>
    <rPh sb="4" eb="6">
      <t>ホウジン</t>
    </rPh>
    <rPh sb="7" eb="9">
      <t>カワニシ</t>
    </rPh>
    <rPh sb="9" eb="10">
      <t>シ</t>
    </rPh>
    <rPh sb="10" eb="12">
      <t>シャカイ</t>
    </rPh>
    <rPh sb="12" eb="14">
      <t>フクシ</t>
    </rPh>
    <rPh sb="14" eb="17">
      <t>キョウギカイ</t>
    </rPh>
    <phoneticPr fontId="1"/>
  </si>
  <si>
    <t>兵庫県川西市火打１丁目１２番１６号</t>
    <rPh sb="0" eb="3">
      <t>ヒョウゴケン</t>
    </rPh>
    <rPh sb="3" eb="6">
      <t>カワニシシ</t>
    </rPh>
    <rPh sb="6" eb="8">
      <t>ヒウチ</t>
    </rPh>
    <rPh sb="9" eb="11">
      <t>チョウメ</t>
    </rPh>
    <rPh sb="13" eb="14">
      <t>バン</t>
    </rPh>
    <rPh sb="16" eb="17">
      <t>ゴウ</t>
    </rPh>
    <phoneticPr fontId="1"/>
  </si>
  <si>
    <t>（１）障がい者の日常生活及び社会生活を総合的に支援するための法律に基づき、18歳以上の身体障がい者に対し、
     就労継続支援を行うこと。
（２）施設の利用の承諾、その取り消し、その他福祉センターの利用に関すること。
（３）施設の利用料の徴収及び免除に関すること。
（４）施設及び付属設備の維持管理に関すること。
（５）そのほか、市長が必要と認める業務に関すること。</t>
    <phoneticPr fontId="1"/>
  </si>
  <si>
    <t>川西作業所</t>
    <rPh sb="0" eb="2">
      <t>カワニシ</t>
    </rPh>
    <rPh sb="2" eb="5">
      <t>サギョウショ</t>
    </rPh>
    <phoneticPr fontId="1"/>
  </si>
  <si>
    <t>社会福祉法人 川西市社会福祉協議会</t>
    <rPh sb="0" eb="4">
      <t>シャカイフクシ</t>
    </rPh>
    <rPh sb="4" eb="6">
      <t>ホウジン</t>
    </rPh>
    <rPh sb="7" eb="10">
      <t>カワニシシ</t>
    </rPh>
    <rPh sb="10" eb="14">
      <t>シャカイフクシ</t>
    </rPh>
    <rPh sb="14" eb="17">
      <t>キョウギカイ</t>
    </rPh>
    <phoneticPr fontId="1"/>
  </si>
  <si>
    <t>福祉部　障害福祉課</t>
    <rPh sb="0" eb="3">
      <t>フクシブ</t>
    </rPh>
    <rPh sb="4" eb="6">
      <t>ショウガイ</t>
    </rPh>
    <rPh sb="6" eb="9">
      <t>フクシカ</t>
    </rPh>
    <phoneticPr fontId="1"/>
  </si>
  <si>
    <t>平成３１年４月１日～令和２年３月３１日</t>
    <rPh sb="0" eb="2">
      <t>ヘイセイ</t>
    </rPh>
    <rPh sb="4" eb="5">
      <t>ネン</t>
    </rPh>
    <rPh sb="6" eb="7">
      <t>ガツ</t>
    </rPh>
    <rPh sb="8" eb="9">
      <t>ニチ</t>
    </rPh>
    <rPh sb="10" eb="12">
      <t>レイワ</t>
    </rPh>
    <rPh sb="13" eb="14">
      <t>ネン</t>
    </rPh>
    <rPh sb="15" eb="16">
      <t>ガツ</t>
    </rPh>
    <rPh sb="18" eb="19">
      <t>ニチ</t>
    </rPh>
    <phoneticPr fontId="1"/>
  </si>
  <si>
    <t>平成２９年４月１日　～　令和４年３月３１日</t>
    <rPh sb="12" eb="14">
      <t>レイワ</t>
    </rPh>
    <phoneticPr fontId="1"/>
  </si>
  <si>
    <t>食器洗浄機を導入出来たことにより、電気・ガス・水道の使用量が削減できました。</t>
    <rPh sb="17" eb="19">
      <t>デンキ</t>
    </rPh>
    <rPh sb="26" eb="28">
      <t>シヨウ</t>
    </rPh>
    <rPh sb="28" eb="29">
      <t>リョウ</t>
    </rPh>
    <phoneticPr fontId="1"/>
  </si>
  <si>
    <t>受入人数に余裕があるため契約者数を増やす必要があります。
　</t>
    <rPh sb="0" eb="2">
      <t>ウケイレ</t>
    </rPh>
    <rPh sb="2" eb="4">
      <t>ニンズウ</t>
    </rPh>
    <rPh sb="5" eb="7">
      <t>ヨユウ</t>
    </rPh>
    <rPh sb="12" eb="15">
      <t>ケイヤクシャ</t>
    </rPh>
    <rPh sb="15" eb="16">
      <t>スウ</t>
    </rPh>
    <rPh sb="17" eb="18">
      <t>フ</t>
    </rPh>
    <rPh sb="20" eb="22">
      <t>ヒツヨウ</t>
    </rPh>
    <phoneticPr fontId="1"/>
  </si>
  <si>
    <t>サービス管理責任者を専従させ、法令に基づいた人員配置を行いました。</t>
    <rPh sb="4" eb="6">
      <t>カンリ</t>
    </rPh>
    <rPh sb="6" eb="9">
      <t>セキニンシャ</t>
    </rPh>
    <rPh sb="10" eb="12">
      <t>センジュウ</t>
    </rPh>
    <rPh sb="15" eb="17">
      <t>ホウレイ</t>
    </rPh>
    <rPh sb="18" eb="19">
      <t>モト</t>
    </rPh>
    <rPh sb="22" eb="24">
      <t>ジンイン</t>
    </rPh>
    <rPh sb="24" eb="26">
      <t>ハイチ</t>
    </rPh>
    <rPh sb="27" eb="28">
      <t>オコナ</t>
    </rPh>
    <phoneticPr fontId="1"/>
  </si>
  <si>
    <t>相談支援事業所や特別支援学校とも連携し、見学や実習を積極的に受け入れました。障害者サロンでは、パネル展示やパンフレットを配布し空き状況などを含めて施設の説明を行いました。</t>
    <rPh sb="0" eb="2">
      <t>ソウダン</t>
    </rPh>
    <rPh sb="2" eb="4">
      <t>シエン</t>
    </rPh>
    <rPh sb="4" eb="7">
      <t>ジギョウショ</t>
    </rPh>
    <rPh sb="8" eb="10">
      <t>トクベツ</t>
    </rPh>
    <rPh sb="10" eb="12">
      <t>シエン</t>
    </rPh>
    <rPh sb="12" eb="14">
      <t>ガッコウ</t>
    </rPh>
    <rPh sb="16" eb="18">
      <t>レンケイ</t>
    </rPh>
    <rPh sb="20" eb="22">
      <t>ケンガク</t>
    </rPh>
    <rPh sb="23" eb="25">
      <t>ジッシュウ</t>
    </rPh>
    <rPh sb="26" eb="29">
      <t>セッキョクテキ</t>
    </rPh>
    <rPh sb="30" eb="31">
      <t>ウ</t>
    </rPh>
    <rPh sb="32" eb="33">
      <t>イ</t>
    </rPh>
    <rPh sb="38" eb="41">
      <t>ショウガイシャ</t>
    </rPh>
    <rPh sb="50" eb="52">
      <t>テンジ</t>
    </rPh>
    <rPh sb="60" eb="62">
      <t>ハイフ</t>
    </rPh>
    <rPh sb="63" eb="64">
      <t>ア</t>
    </rPh>
    <rPh sb="65" eb="67">
      <t>ジョウキョウ</t>
    </rPh>
    <rPh sb="70" eb="71">
      <t>フク</t>
    </rPh>
    <rPh sb="73" eb="75">
      <t>シセツ</t>
    </rPh>
    <rPh sb="76" eb="78">
      <t>セツメイ</t>
    </rPh>
    <rPh sb="79" eb="80">
      <t>オコナ</t>
    </rPh>
    <phoneticPr fontId="1"/>
  </si>
  <si>
    <t>職員の法令に対する理解を深めサービスの質を向上させることと、利用定員に空きがある状態が続いているので、新規利用者の確保が必要です。</t>
    <rPh sb="0" eb="2">
      <t>ショクイン</t>
    </rPh>
    <rPh sb="3" eb="5">
      <t>ホウレイ</t>
    </rPh>
    <rPh sb="6" eb="7">
      <t>タイ</t>
    </rPh>
    <rPh sb="9" eb="11">
      <t>リカイ</t>
    </rPh>
    <rPh sb="12" eb="13">
      <t>フカ</t>
    </rPh>
    <rPh sb="19" eb="20">
      <t>シツ</t>
    </rPh>
    <rPh sb="21" eb="23">
      <t>コウジョウ</t>
    </rPh>
    <phoneticPr fontId="1"/>
  </si>
  <si>
    <t>法人の研修や施設内部の研修などで制度に対する理解を深め、利用者に選ばれる施設となるように職員1人1人の意識改革を行います。</t>
    <rPh sb="0" eb="2">
      <t>ホウジン</t>
    </rPh>
    <rPh sb="3" eb="5">
      <t>ケンシュウ</t>
    </rPh>
    <rPh sb="6" eb="8">
      <t>シセツ</t>
    </rPh>
    <rPh sb="8" eb="10">
      <t>ナイブ</t>
    </rPh>
    <rPh sb="11" eb="13">
      <t>ケンシュウ</t>
    </rPh>
    <rPh sb="16" eb="18">
      <t>セイド</t>
    </rPh>
    <rPh sb="19" eb="20">
      <t>タイ</t>
    </rPh>
    <rPh sb="22" eb="24">
      <t>リカイ</t>
    </rPh>
    <rPh sb="25" eb="26">
      <t>フカ</t>
    </rPh>
    <rPh sb="28" eb="31">
      <t>リヨウシャ</t>
    </rPh>
    <rPh sb="32" eb="33">
      <t>エラ</t>
    </rPh>
    <rPh sb="36" eb="38">
      <t>シセツ</t>
    </rPh>
    <rPh sb="44" eb="50">
      <t>ショクイン１リ１リ</t>
    </rPh>
    <rPh sb="51" eb="53">
      <t>イシキ</t>
    </rPh>
    <rPh sb="53" eb="55">
      <t>カイカク</t>
    </rPh>
    <rPh sb="56" eb="57">
      <t>オコナ</t>
    </rPh>
    <phoneticPr fontId="1"/>
  </si>
  <si>
    <t>ご本人及びご家族に「重要事項説明書」や「個人情報使用同意書」など契約に係る説明を行い、それぞれ署名捺印をいただいています。
また、法改正に伴う変更についても、その都度説明を行い、書面にて同意をいただいています。</t>
    <rPh sb="32" eb="34">
      <t>ケイヤク</t>
    </rPh>
    <rPh sb="35" eb="36">
      <t>カカ</t>
    </rPh>
    <rPh sb="40" eb="41">
      <t>オコナ</t>
    </rPh>
    <rPh sb="65" eb="68">
      <t>ホウカイセイ</t>
    </rPh>
    <rPh sb="69" eb="70">
      <t>トモナ</t>
    </rPh>
    <phoneticPr fontId="1"/>
  </si>
  <si>
    <t>長期欠席の方に対して自宅訪問や電話連絡等で通所を促した結果、通所を再開されるようになりました。休みの多い方には、得意な作業が提供できる時は前日にその旨を伝え、通所意欲を高めるように働きかけました。</t>
    <rPh sb="0" eb="2">
      <t>チョウキ</t>
    </rPh>
    <rPh sb="2" eb="4">
      <t>ケッセキ</t>
    </rPh>
    <rPh sb="5" eb="6">
      <t>カタ</t>
    </rPh>
    <rPh sb="7" eb="8">
      <t>タイ</t>
    </rPh>
    <rPh sb="10" eb="12">
      <t>ジタク</t>
    </rPh>
    <rPh sb="12" eb="14">
      <t>ホウモン</t>
    </rPh>
    <rPh sb="15" eb="17">
      <t>デンワ</t>
    </rPh>
    <rPh sb="17" eb="19">
      <t>レンラク</t>
    </rPh>
    <rPh sb="19" eb="20">
      <t>トウ</t>
    </rPh>
    <rPh sb="21" eb="23">
      <t>ツウショ</t>
    </rPh>
    <rPh sb="24" eb="25">
      <t>ウナガ</t>
    </rPh>
    <rPh sb="27" eb="29">
      <t>ケッカ</t>
    </rPh>
    <rPh sb="30" eb="32">
      <t>ツウショ</t>
    </rPh>
    <rPh sb="33" eb="35">
      <t>サイカイ</t>
    </rPh>
    <rPh sb="47" eb="48">
      <t>ヤス</t>
    </rPh>
    <rPh sb="50" eb="51">
      <t>オオ</t>
    </rPh>
    <rPh sb="52" eb="53">
      <t>カタ</t>
    </rPh>
    <rPh sb="56" eb="58">
      <t>トクイ</t>
    </rPh>
    <rPh sb="59" eb="61">
      <t>サギョウ</t>
    </rPh>
    <rPh sb="62" eb="64">
      <t>テイキョウ</t>
    </rPh>
    <rPh sb="67" eb="68">
      <t>トキ</t>
    </rPh>
    <rPh sb="69" eb="71">
      <t>ゼンジツ</t>
    </rPh>
    <rPh sb="74" eb="75">
      <t>ムネ</t>
    </rPh>
    <rPh sb="76" eb="77">
      <t>ツタ</t>
    </rPh>
    <rPh sb="79" eb="81">
      <t>ツウショ</t>
    </rPh>
    <rPh sb="81" eb="83">
      <t>イヨク</t>
    </rPh>
    <rPh sb="84" eb="85">
      <t>タカ</t>
    </rPh>
    <rPh sb="90" eb="91">
      <t>ハタラ</t>
    </rPh>
    <phoneticPr fontId="1"/>
  </si>
  <si>
    <t>通所が不安定な方への対応と新規利用者の確保を行い、出席率を向上させる必要があります。</t>
    <rPh sb="0" eb="2">
      <t>ツウショ</t>
    </rPh>
    <rPh sb="3" eb="6">
      <t>フアンテイ</t>
    </rPh>
    <rPh sb="7" eb="8">
      <t>カタ</t>
    </rPh>
    <rPh sb="10" eb="12">
      <t>タイオウ</t>
    </rPh>
    <rPh sb="13" eb="15">
      <t>シンキ</t>
    </rPh>
    <rPh sb="15" eb="18">
      <t>リヨウシャ</t>
    </rPh>
    <rPh sb="19" eb="21">
      <t>カクホ</t>
    </rPh>
    <rPh sb="22" eb="23">
      <t>オコナ</t>
    </rPh>
    <rPh sb="25" eb="27">
      <t>シュッセキ</t>
    </rPh>
    <rPh sb="27" eb="28">
      <t>リツ</t>
    </rPh>
    <rPh sb="29" eb="31">
      <t>コウジョウ</t>
    </rPh>
    <rPh sb="34" eb="36">
      <t>ヒツヨウ</t>
    </rPh>
    <phoneticPr fontId="1"/>
  </si>
  <si>
    <t>年度始めに嗜好調査を行い、年度末にサービス全体に関するアンケートを実施しました。また、年末行事についてもアンケートで意向を伺いました。</t>
    <rPh sb="0" eb="2">
      <t>ネンド</t>
    </rPh>
    <rPh sb="2" eb="3">
      <t>ハジ</t>
    </rPh>
    <rPh sb="10" eb="11">
      <t>オコナ</t>
    </rPh>
    <rPh sb="13" eb="16">
      <t>ネンドマツ</t>
    </rPh>
    <rPh sb="21" eb="23">
      <t>ゼンタイ</t>
    </rPh>
    <rPh sb="24" eb="25">
      <t>カン</t>
    </rPh>
    <rPh sb="33" eb="35">
      <t>ジッシ</t>
    </rPh>
    <rPh sb="43" eb="45">
      <t>ネンマツ</t>
    </rPh>
    <rPh sb="45" eb="47">
      <t>ギョウジ</t>
    </rPh>
    <rPh sb="58" eb="60">
      <t>イコウ</t>
    </rPh>
    <rPh sb="61" eb="62">
      <t>ウカガ</t>
    </rPh>
    <phoneticPr fontId="1"/>
  </si>
  <si>
    <t>行事の内容や行き先は前年度のアンケートを参考に決定し、ご好評をいただきました。</t>
    <rPh sb="0" eb="2">
      <t>ギョウジ</t>
    </rPh>
    <rPh sb="3" eb="5">
      <t>ナイヨウ</t>
    </rPh>
    <rPh sb="6" eb="9">
      <t>イキサキ</t>
    </rPh>
    <rPh sb="10" eb="13">
      <t>ゼンネンド</t>
    </rPh>
    <rPh sb="20" eb="22">
      <t>サンコウ</t>
    </rPh>
    <rPh sb="23" eb="25">
      <t>ケッテイ</t>
    </rPh>
    <rPh sb="28" eb="30">
      <t>コウヒョウ</t>
    </rPh>
    <phoneticPr fontId="1"/>
  </si>
  <si>
    <t>年度末アンケートの回収率が低いので回収率を上げる必要があります。利用者主体の支援が行えるよう利用者の意向を正確に把握する必要があります。</t>
    <rPh sb="0" eb="3">
      <t>ネンドマツ</t>
    </rPh>
    <rPh sb="9" eb="11">
      <t>カイシュウ</t>
    </rPh>
    <rPh sb="11" eb="12">
      <t>リツ</t>
    </rPh>
    <rPh sb="13" eb="14">
      <t>ヒク</t>
    </rPh>
    <rPh sb="17" eb="19">
      <t>カイシュウ</t>
    </rPh>
    <rPh sb="19" eb="20">
      <t>リツ</t>
    </rPh>
    <rPh sb="21" eb="22">
      <t>ア</t>
    </rPh>
    <rPh sb="24" eb="26">
      <t>ヒツヨウ</t>
    </rPh>
    <rPh sb="32" eb="35">
      <t>リヨウシャ</t>
    </rPh>
    <rPh sb="35" eb="37">
      <t>シュタイ</t>
    </rPh>
    <rPh sb="38" eb="40">
      <t>シエン</t>
    </rPh>
    <rPh sb="41" eb="42">
      <t>オコナ</t>
    </rPh>
    <rPh sb="46" eb="49">
      <t>リヨウシャ</t>
    </rPh>
    <rPh sb="50" eb="52">
      <t>イコウ</t>
    </rPh>
    <rPh sb="53" eb="55">
      <t>セイカク</t>
    </rPh>
    <rPh sb="56" eb="58">
      <t>ハアク</t>
    </rPh>
    <rPh sb="60" eb="62">
      <t>ヒツヨウ</t>
    </rPh>
    <phoneticPr fontId="1"/>
  </si>
  <si>
    <t>要望や疑問等についてはその都度話を伺い、できないことはその旨を丁寧に説明し、できることについては早急に対応しました。</t>
    <rPh sb="0" eb="2">
      <t>ヨウボウ</t>
    </rPh>
    <rPh sb="3" eb="5">
      <t>ギモン</t>
    </rPh>
    <rPh sb="5" eb="6">
      <t>トウ</t>
    </rPh>
    <rPh sb="13" eb="15">
      <t>ツド</t>
    </rPh>
    <rPh sb="15" eb="16">
      <t>ハナシ</t>
    </rPh>
    <rPh sb="17" eb="18">
      <t>ウカガ</t>
    </rPh>
    <rPh sb="29" eb="30">
      <t>ムネ</t>
    </rPh>
    <rPh sb="31" eb="33">
      <t>テイネイ</t>
    </rPh>
    <rPh sb="34" eb="36">
      <t>セツメイ</t>
    </rPh>
    <rPh sb="48" eb="50">
      <t>ソウキュウ</t>
    </rPh>
    <rPh sb="51" eb="53">
      <t>タイオウ</t>
    </rPh>
    <phoneticPr fontId="1"/>
  </si>
  <si>
    <t>施設内に意見箱を設置しています。また、個別面談時に要望や意見等を伺い、意向に沿った計画書を作成し支援に活かしました。</t>
    <rPh sb="0" eb="2">
      <t>シセツ</t>
    </rPh>
    <rPh sb="2" eb="3">
      <t>ナイ</t>
    </rPh>
    <rPh sb="4" eb="6">
      <t>イケン</t>
    </rPh>
    <rPh sb="6" eb="7">
      <t>バコ</t>
    </rPh>
    <rPh sb="8" eb="10">
      <t>セッチ</t>
    </rPh>
    <rPh sb="19" eb="21">
      <t>コベツ</t>
    </rPh>
    <rPh sb="21" eb="23">
      <t>メンダン</t>
    </rPh>
    <rPh sb="23" eb="24">
      <t>ジ</t>
    </rPh>
    <rPh sb="25" eb="27">
      <t>ヨウボウ</t>
    </rPh>
    <rPh sb="28" eb="30">
      <t>イケン</t>
    </rPh>
    <rPh sb="30" eb="31">
      <t>トウ</t>
    </rPh>
    <rPh sb="32" eb="33">
      <t>ウカガ</t>
    </rPh>
    <rPh sb="35" eb="37">
      <t>イコウ</t>
    </rPh>
    <rPh sb="38" eb="39">
      <t>ソ</t>
    </rPh>
    <rPh sb="41" eb="43">
      <t>ケイカク</t>
    </rPh>
    <rPh sb="43" eb="44">
      <t>ショ</t>
    </rPh>
    <rPh sb="45" eb="47">
      <t>サクセイ</t>
    </rPh>
    <rPh sb="48" eb="50">
      <t>シエン</t>
    </rPh>
    <rPh sb="51" eb="52">
      <t>イ</t>
    </rPh>
    <phoneticPr fontId="1"/>
  </si>
  <si>
    <t>アンケートの依頼や実施方法を検討し、回収率が上げられるように努めます。利用者の思いや実情を把握するためにアセスメントを強化します。</t>
    <rPh sb="6" eb="8">
      <t>イライ</t>
    </rPh>
    <rPh sb="9" eb="11">
      <t>ジッシ</t>
    </rPh>
    <rPh sb="11" eb="13">
      <t>ホウホウ</t>
    </rPh>
    <rPh sb="14" eb="16">
      <t>ケントウ</t>
    </rPh>
    <rPh sb="18" eb="20">
      <t>カイシュウ</t>
    </rPh>
    <rPh sb="20" eb="21">
      <t>リツ</t>
    </rPh>
    <rPh sb="22" eb="23">
      <t>ア</t>
    </rPh>
    <rPh sb="30" eb="31">
      <t>ツト</t>
    </rPh>
    <rPh sb="35" eb="38">
      <t>リヨウシャ</t>
    </rPh>
    <rPh sb="39" eb="40">
      <t>オモ</t>
    </rPh>
    <rPh sb="42" eb="44">
      <t>ジツジョウ</t>
    </rPh>
    <rPh sb="45" eb="47">
      <t>ハアク</t>
    </rPh>
    <rPh sb="59" eb="61">
      <t>キョウカ</t>
    </rPh>
    <phoneticPr fontId="1"/>
  </si>
  <si>
    <t>業者委託での契約に際し、相見積を取り安価な業者と契約いたしました。</t>
    <rPh sb="24" eb="26">
      <t>ケイヤク</t>
    </rPh>
    <phoneticPr fontId="1"/>
  </si>
  <si>
    <t>内部でメンテナンスができるものは行い、修繕が必要なものは予算にあげ、市と連携して計画的に取り組みます。</t>
    <rPh sb="0" eb="2">
      <t>ナイブ</t>
    </rPh>
    <rPh sb="16" eb="17">
      <t>オコナ</t>
    </rPh>
    <rPh sb="19" eb="21">
      <t>シュウゼン</t>
    </rPh>
    <rPh sb="22" eb="24">
      <t>ヒツヨウ</t>
    </rPh>
    <rPh sb="28" eb="30">
      <t>ヨサン</t>
    </rPh>
    <rPh sb="34" eb="35">
      <t>シ</t>
    </rPh>
    <rPh sb="36" eb="38">
      <t>レンケイ</t>
    </rPh>
    <rPh sb="40" eb="43">
      <t>ケイカクテキ</t>
    </rPh>
    <rPh sb="44" eb="45">
      <t>ト</t>
    </rPh>
    <rPh sb="46" eb="47">
      <t>ク</t>
    </rPh>
    <phoneticPr fontId="1"/>
  </si>
  <si>
    <t>心身共に不安定な方に対しては、面談や電話相談等を行い、個々の状態に沿った利用形態を提案します。積極的に見学や実習を受け入れ新規利用者確保に努めます。</t>
    <rPh sb="0" eb="2">
      <t>シンシン</t>
    </rPh>
    <rPh sb="2" eb="3">
      <t>トモ</t>
    </rPh>
    <rPh sb="4" eb="7">
      <t>フアンテイ</t>
    </rPh>
    <rPh sb="8" eb="9">
      <t>カタ</t>
    </rPh>
    <rPh sb="10" eb="11">
      <t>タイ</t>
    </rPh>
    <rPh sb="15" eb="17">
      <t>メンダン</t>
    </rPh>
    <rPh sb="18" eb="20">
      <t>デンワ</t>
    </rPh>
    <rPh sb="20" eb="22">
      <t>ソウダン</t>
    </rPh>
    <rPh sb="22" eb="23">
      <t>トウ</t>
    </rPh>
    <rPh sb="24" eb="25">
      <t>オコナ</t>
    </rPh>
    <rPh sb="27" eb="29">
      <t>ココ</t>
    </rPh>
    <rPh sb="30" eb="32">
      <t>ジョウタイ</t>
    </rPh>
    <rPh sb="33" eb="34">
      <t>ソ</t>
    </rPh>
    <rPh sb="36" eb="38">
      <t>リヨウ</t>
    </rPh>
    <rPh sb="38" eb="40">
      <t>ケイタイ</t>
    </rPh>
    <rPh sb="41" eb="43">
      <t>テイアン</t>
    </rPh>
    <rPh sb="47" eb="50">
      <t>セッキョクテキ</t>
    </rPh>
    <rPh sb="51" eb="53">
      <t>ケンガク</t>
    </rPh>
    <rPh sb="54" eb="56">
      <t>ジッシュウ</t>
    </rPh>
    <rPh sb="57" eb="58">
      <t>ウ</t>
    </rPh>
    <rPh sb="59" eb="60">
      <t>イ</t>
    </rPh>
    <rPh sb="61" eb="63">
      <t>シンキ</t>
    </rPh>
    <rPh sb="63" eb="66">
      <t>リヨウシャ</t>
    </rPh>
    <rPh sb="66" eb="68">
      <t>カクホ</t>
    </rPh>
    <rPh sb="69" eb="70">
      <t>ツト</t>
    </rPh>
    <phoneticPr fontId="1"/>
  </si>
  <si>
    <t>見学や実習を受け入れ、新規利用者2人契約につなげました。体調不良等で欠席される方に対して相談支援を行い、報酬を得られるように努めました。不定期利用の利用者には、通所日を柔軟に対応しました。欠席が続く利用者には自宅訪問や電話連絡で様子を伺い、出席を促しました。</t>
    <rPh sb="0" eb="2">
      <t>ケンガク</t>
    </rPh>
    <rPh sb="3" eb="5">
      <t>ジッシュウ</t>
    </rPh>
    <rPh sb="6" eb="7">
      <t>ウ</t>
    </rPh>
    <rPh sb="8" eb="9">
      <t>イ</t>
    </rPh>
    <rPh sb="11" eb="13">
      <t>シンキ</t>
    </rPh>
    <rPh sb="13" eb="16">
      <t>リヨウシャ</t>
    </rPh>
    <rPh sb="17" eb="18">
      <t>ヒト</t>
    </rPh>
    <rPh sb="18" eb="20">
      <t>ケイヤク</t>
    </rPh>
    <rPh sb="28" eb="30">
      <t>タイチョウ</t>
    </rPh>
    <rPh sb="30" eb="32">
      <t>フリョウ</t>
    </rPh>
    <rPh sb="32" eb="33">
      <t>トウ</t>
    </rPh>
    <rPh sb="34" eb="36">
      <t>ケッセキ</t>
    </rPh>
    <rPh sb="39" eb="40">
      <t>カタ</t>
    </rPh>
    <rPh sb="41" eb="42">
      <t>タイ</t>
    </rPh>
    <rPh sb="44" eb="46">
      <t>ソウダン</t>
    </rPh>
    <rPh sb="46" eb="48">
      <t>シエン</t>
    </rPh>
    <rPh sb="49" eb="50">
      <t>オコナ</t>
    </rPh>
    <rPh sb="52" eb="54">
      <t>ホウシュウ</t>
    </rPh>
    <rPh sb="55" eb="56">
      <t>エ</t>
    </rPh>
    <rPh sb="62" eb="63">
      <t>ツト</t>
    </rPh>
    <rPh sb="68" eb="71">
      <t>フテイキ</t>
    </rPh>
    <rPh sb="71" eb="73">
      <t>リヨウ</t>
    </rPh>
    <rPh sb="74" eb="77">
      <t>リヨウシャ</t>
    </rPh>
    <rPh sb="80" eb="82">
      <t>ツウショ</t>
    </rPh>
    <rPh sb="82" eb="83">
      <t>ビ</t>
    </rPh>
    <rPh sb="84" eb="86">
      <t>ジュウナン</t>
    </rPh>
    <rPh sb="87" eb="89">
      <t>タイオウ</t>
    </rPh>
    <rPh sb="94" eb="96">
      <t>ケッセキ</t>
    </rPh>
    <rPh sb="97" eb="98">
      <t>ツヅ</t>
    </rPh>
    <rPh sb="99" eb="102">
      <t>リヨウシャ</t>
    </rPh>
    <rPh sb="104" eb="106">
      <t>ジタク</t>
    </rPh>
    <rPh sb="106" eb="108">
      <t>ホウモン</t>
    </rPh>
    <rPh sb="109" eb="111">
      <t>デンワ</t>
    </rPh>
    <rPh sb="111" eb="113">
      <t>レンラク</t>
    </rPh>
    <rPh sb="114" eb="116">
      <t>ヨウス</t>
    </rPh>
    <rPh sb="117" eb="118">
      <t>ウカガ</t>
    </rPh>
    <rPh sb="120" eb="122">
      <t>シュッセキ</t>
    </rPh>
    <rPh sb="123" eb="124">
      <t>ウナガ</t>
    </rPh>
    <phoneticPr fontId="1"/>
  </si>
  <si>
    <t>障がい福祉サービス等事業収入において、平成30年度の出席率は73.9％。平成31年度の出席率は74.1%となり、ほぼ前年度を維持することができましたが、契約者人数が減ったため、収入は減少しました。</t>
    <rPh sb="0" eb="1">
      <t>ショウ</t>
    </rPh>
    <rPh sb="3" eb="5">
      <t>フクシ</t>
    </rPh>
    <rPh sb="9" eb="10">
      <t>トウ</t>
    </rPh>
    <rPh sb="10" eb="12">
      <t>ジギョウ</t>
    </rPh>
    <rPh sb="12" eb="14">
      <t>シュウニュウ</t>
    </rPh>
    <rPh sb="19" eb="21">
      <t>ヘイセイ</t>
    </rPh>
    <rPh sb="23" eb="25">
      <t>ネンド</t>
    </rPh>
    <rPh sb="26" eb="28">
      <t>シュッセキ</t>
    </rPh>
    <rPh sb="28" eb="29">
      <t>リツ</t>
    </rPh>
    <rPh sb="36" eb="38">
      <t>ヘイセイ</t>
    </rPh>
    <rPh sb="40" eb="42">
      <t>ネンド</t>
    </rPh>
    <rPh sb="43" eb="45">
      <t>シュッセキ</t>
    </rPh>
    <rPh sb="45" eb="46">
      <t>リツ</t>
    </rPh>
    <rPh sb="58" eb="61">
      <t>ゼンネンド</t>
    </rPh>
    <rPh sb="62" eb="64">
      <t>イジ</t>
    </rPh>
    <rPh sb="76" eb="79">
      <t>ケイヤクシャ</t>
    </rPh>
    <rPh sb="79" eb="81">
      <t>ニンズウ</t>
    </rPh>
    <rPh sb="82" eb="83">
      <t>ヘ</t>
    </rPh>
    <rPh sb="88" eb="90">
      <t>シュウニュウ</t>
    </rPh>
    <rPh sb="91" eb="93">
      <t>ゲンショウ</t>
    </rPh>
    <phoneticPr fontId="1"/>
  </si>
  <si>
    <t>収支の内容を十分理解し、適切に執行しました。</t>
    <rPh sb="0" eb="2">
      <t>シュウシ</t>
    </rPh>
    <rPh sb="3" eb="5">
      <t>ナイヨウ</t>
    </rPh>
    <rPh sb="6" eb="8">
      <t>ジュウブン</t>
    </rPh>
    <rPh sb="8" eb="10">
      <t>リカイ</t>
    </rPh>
    <rPh sb="12" eb="14">
      <t>テキセツ</t>
    </rPh>
    <rPh sb="15" eb="17">
      <t>シッコウ</t>
    </rPh>
    <phoneticPr fontId="1"/>
  </si>
  <si>
    <t>サービス管理責任者を専従させ、指定基準上の適切な人員配置を行いました。</t>
    <rPh sb="4" eb="6">
      <t>カンリ</t>
    </rPh>
    <rPh sb="6" eb="8">
      <t>セキニン</t>
    </rPh>
    <rPh sb="8" eb="9">
      <t>シャ</t>
    </rPh>
    <rPh sb="10" eb="12">
      <t>センジュウ</t>
    </rPh>
    <rPh sb="15" eb="17">
      <t>シテイ</t>
    </rPh>
    <rPh sb="17" eb="19">
      <t>キジュン</t>
    </rPh>
    <rPh sb="19" eb="20">
      <t>ジョウ</t>
    </rPh>
    <rPh sb="21" eb="23">
      <t>テキセツ</t>
    </rPh>
    <rPh sb="24" eb="26">
      <t>ジンイン</t>
    </rPh>
    <rPh sb="26" eb="28">
      <t>ハイチ</t>
    </rPh>
    <rPh sb="29" eb="30">
      <t>オコナ</t>
    </rPh>
    <phoneticPr fontId="1"/>
  </si>
  <si>
    <t>職員個別研修計画を作成し、全職員が年に１度以上、研修に参加しました。研修報告書を職員間で供覧し、内容を共有しました。虐待をテーマにした内部研修も行いました。</t>
    <rPh sb="0" eb="2">
      <t>ショクイン</t>
    </rPh>
    <rPh sb="2" eb="4">
      <t>コベツ</t>
    </rPh>
    <rPh sb="4" eb="6">
      <t>ケンシュウ</t>
    </rPh>
    <rPh sb="6" eb="8">
      <t>ケイカク</t>
    </rPh>
    <rPh sb="9" eb="11">
      <t>サクセイ</t>
    </rPh>
    <rPh sb="34" eb="36">
      <t>ケンシュウ</t>
    </rPh>
    <rPh sb="36" eb="39">
      <t>ホウコクショ</t>
    </rPh>
    <rPh sb="40" eb="42">
      <t>ショクイン</t>
    </rPh>
    <rPh sb="42" eb="43">
      <t>カン</t>
    </rPh>
    <rPh sb="44" eb="46">
      <t>キョウラン</t>
    </rPh>
    <rPh sb="48" eb="50">
      <t>ナイヨウ</t>
    </rPh>
    <rPh sb="51" eb="53">
      <t>キョウユウ</t>
    </rPh>
    <rPh sb="58" eb="60">
      <t>ギャクタイ</t>
    </rPh>
    <rPh sb="67" eb="69">
      <t>ナイブ</t>
    </rPh>
    <rPh sb="69" eb="71">
      <t>ケンシュウ</t>
    </rPh>
    <rPh sb="72" eb="73">
      <t>オコナ</t>
    </rPh>
    <phoneticPr fontId="1"/>
  </si>
  <si>
    <t>建物及び設備が古くなっており、修繕箇所が増えています。可能な箇所についてはできるだけ職員による修繕で対応し、危機管理及び経費削減に努めました。</t>
    <rPh sb="0" eb="2">
      <t>タテモノ</t>
    </rPh>
    <rPh sb="2" eb="3">
      <t>オヨ</t>
    </rPh>
    <rPh sb="4" eb="6">
      <t>セツビ</t>
    </rPh>
    <rPh sb="7" eb="8">
      <t>フル</t>
    </rPh>
    <rPh sb="15" eb="17">
      <t>シュウゼン</t>
    </rPh>
    <rPh sb="17" eb="19">
      <t>カショ</t>
    </rPh>
    <rPh sb="20" eb="21">
      <t>フ</t>
    </rPh>
    <rPh sb="27" eb="29">
      <t>カノウ</t>
    </rPh>
    <rPh sb="30" eb="32">
      <t>カショ</t>
    </rPh>
    <rPh sb="42" eb="44">
      <t>ショクイン</t>
    </rPh>
    <rPh sb="47" eb="49">
      <t>シュウゼン</t>
    </rPh>
    <rPh sb="50" eb="52">
      <t>タイオウ</t>
    </rPh>
    <rPh sb="54" eb="56">
      <t>キキ</t>
    </rPh>
    <rPh sb="56" eb="58">
      <t>カンリ</t>
    </rPh>
    <rPh sb="58" eb="59">
      <t>オヨ</t>
    </rPh>
    <rPh sb="60" eb="62">
      <t>ケイヒ</t>
    </rPh>
    <rPh sb="62" eb="64">
      <t>サクゲン</t>
    </rPh>
    <rPh sb="65" eb="66">
      <t>ツト</t>
    </rPh>
    <phoneticPr fontId="1"/>
  </si>
  <si>
    <t>工賃向上のために、廃品回収業者との取引を軌道に乗せ、さらに取引先を１社増やしました。</t>
    <rPh sb="9" eb="11">
      <t>ハイヒン</t>
    </rPh>
    <rPh sb="11" eb="13">
      <t>カイシュウ</t>
    </rPh>
    <rPh sb="13" eb="15">
      <t>ギョウシャ</t>
    </rPh>
    <rPh sb="17" eb="19">
      <t>トリヒキ</t>
    </rPh>
    <rPh sb="20" eb="22">
      <t>キドウ</t>
    </rPh>
    <rPh sb="23" eb="24">
      <t>ノ</t>
    </rPh>
    <rPh sb="29" eb="31">
      <t>トリヒキ</t>
    </rPh>
    <rPh sb="31" eb="32">
      <t>サキ</t>
    </rPh>
    <rPh sb="34" eb="35">
      <t>シャ</t>
    </rPh>
    <rPh sb="35" eb="36">
      <t>フ</t>
    </rPh>
    <phoneticPr fontId="1"/>
  </si>
  <si>
    <t>全職員が法令を正しく理解し、適切な事業運営を行っていくために、事業所内の研修や外部研修への参加など、継続的な取り組みが必要です。</t>
    <rPh sb="0" eb="3">
      <t>ゼンショクイン</t>
    </rPh>
    <rPh sb="4" eb="6">
      <t>ホウレイ</t>
    </rPh>
    <rPh sb="7" eb="8">
      <t>タダ</t>
    </rPh>
    <rPh sb="10" eb="12">
      <t>リカイ</t>
    </rPh>
    <rPh sb="14" eb="16">
      <t>テキセツ</t>
    </rPh>
    <rPh sb="17" eb="19">
      <t>ジギョウ</t>
    </rPh>
    <rPh sb="19" eb="21">
      <t>ウンエイ</t>
    </rPh>
    <rPh sb="22" eb="23">
      <t>オコナ</t>
    </rPh>
    <rPh sb="31" eb="34">
      <t>ジギョウショ</t>
    </rPh>
    <rPh sb="34" eb="35">
      <t>ナイ</t>
    </rPh>
    <rPh sb="36" eb="38">
      <t>ケンシュウ</t>
    </rPh>
    <rPh sb="39" eb="41">
      <t>ガイブ</t>
    </rPh>
    <rPh sb="41" eb="43">
      <t>ケンシュウ</t>
    </rPh>
    <rPh sb="45" eb="47">
      <t>サンカ</t>
    </rPh>
    <rPh sb="50" eb="53">
      <t>ケイゾクテキ</t>
    </rPh>
    <rPh sb="54" eb="55">
      <t>ト</t>
    </rPh>
    <rPh sb="56" eb="57">
      <t>ク</t>
    </rPh>
    <rPh sb="59" eb="61">
      <t>ヒツヨウ</t>
    </rPh>
    <phoneticPr fontId="1"/>
  </si>
  <si>
    <t>全職員が研修に参加する体制を強化し、内部研修等も行い法令に対する意識を高められるように努めます。</t>
    <rPh sb="0" eb="3">
      <t>ゼンショクイン</t>
    </rPh>
    <rPh sb="4" eb="6">
      <t>ケンシュウ</t>
    </rPh>
    <rPh sb="7" eb="9">
      <t>サンカ</t>
    </rPh>
    <rPh sb="11" eb="13">
      <t>タイセイ</t>
    </rPh>
    <rPh sb="14" eb="16">
      <t>キョウカ</t>
    </rPh>
    <rPh sb="18" eb="20">
      <t>ナイブ</t>
    </rPh>
    <rPh sb="20" eb="22">
      <t>ケンシュウ</t>
    </rPh>
    <rPh sb="22" eb="23">
      <t>トウ</t>
    </rPh>
    <rPh sb="24" eb="25">
      <t>オコナ</t>
    </rPh>
    <rPh sb="26" eb="28">
      <t>ホウレイ</t>
    </rPh>
    <rPh sb="29" eb="30">
      <t>タイ</t>
    </rPh>
    <rPh sb="32" eb="34">
      <t>イシキ</t>
    </rPh>
    <rPh sb="35" eb="36">
      <t>タカ</t>
    </rPh>
    <rPh sb="43" eb="44">
      <t>ツト</t>
    </rPh>
    <phoneticPr fontId="1"/>
  </si>
  <si>
    <t>個人情報の取り扱いについては、利用者に説明し、署名捺印をいただいています。個人ファイルや個人情報を含む書類は事務所及び作業室の鍵付きロッカーに保管しています。不要になった書類はシュレッダー処理をしています。</t>
    <rPh sb="0" eb="2">
      <t>コジン</t>
    </rPh>
    <rPh sb="2" eb="4">
      <t>ジョウホウ</t>
    </rPh>
    <rPh sb="5" eb="6">
      <t>ト</t>
    </rPh>
    <rPh sb="7" eb="8">
      <t>アツカ</t>
    </rPh>
    <rPh sb="15" eb="17">
      <t>リヨウ</t>
    </rPh>
    <rPh sb="17" eb="18">
      <t>シャ</t>
    </rPh>
    <rPh sb="19" eb="21">
      <t>セツメイ</t>
    </rPh>
    <rPh sb="23" eb="25">
      <t>ショメイ</t>
    </rPh>
    <rPh sb="25" eb="27">
      <t>ナツイン</t>
    </rPh>
    <rPh sb="37" eb="39">
      <t>コジン</t>
    </rPh>
    <rPh sb="44" eb="46">
      <t>コジン</t>
    </rPh>
    <rPh sb="46" eb="48">
      <t>ジョウホウ</t>
    </rPh>
    <rPh sb="49" eb="50">
      <t>フク</t>
    </rPh>
    <rPh sb="51" eb="53">
      <t>ショルイ</t>
    </rPh>
    <rPh sb="54" eb="56">
      <t>ジム</t>
    </rPh>
    <rPh sb="56" eb="57">
      <t>ショ</t>
    </rPh>
    <rPh sb="57" eb="58">
      <t>オヨ</t>
    </rPh>
    <rPh sb="59" eb="62">
      <t>サギョウシツ</t>
    </rPh>
    <rPh sb="63" eb="64">
      <t>カギ</t>
    </rPh>
    <rPh sb="64" eb="65">
      <t>ツ</t>
    </rPh>
    <rPh sb="71" eb="73">
      <t>ホカン</t>
    </rPh>
    <rPh sb="79" eb="81">
      <t>フヨウ</t>
    </rPh>
    <rPh sb="85" eb="87">
      <t>ショルイ</t>
    </rPh>
    <rPh sb="94" eb="96">
      <t>ショリ</t>
    </rPh>
    <phoneticPr fontId="1"/>
  </si>
  <si>
    <t>作業室、廊下の幅員を充分に確保するために、資材等の整理整頓に努めました。危険だと思う事柄については「ヒヤリはっと」に記録し、職員間で共有しました。</t>
    <rPh sb="0" eb="3">
      <t>サギョウシツ</t>
    </rPh>
    <rPh sb="4" eb="6">
      <t>ロウカ</t>
    </rPh>
    <rPh sb="7" eb="9">
      <t>フクイン</t>
    </rPh>
    <rPh sb="10" eb="12">
      <t>ジュウブン</t>
    </rPh>
    <rPh sb="13" eb="15">
      <t>カクホ</t>
    </rPh>
    <rPh sb="21" eb="23">
      <t>シザイ</t>
    </rPh>
    <rPh sb="23" eb="24">
      <t>トウ</t>
    </rPh>
    <rPh sb="25" eb="27">
      <t>セイリ</t>
    </rPh>
    <rPh sb="27" eb="29">
      <t>セイトン</t>
    </rPh>
    <rPh sb="30" eb="31">
      <t>ツト</t>
    </rPh>
    <rPh sb="36" eb="38">
      <t>キケン</t>
    </rPh>
    <rPh sb="40" eb="41">
      <t>オモ</t>
    </rPh>
    <rPh sb="42" eb="44">
      <t>コトガラ</t>
    </rPh>
    <rPh sb="58" eb="60">
      <t>キロク</t>
    </rPh>
    <rPh sb="62" eb="65">
      <t>ショクインカン</t>
    </rPh>
    <rPh sb="66" eb="68">
      <t>キョウユウ</t>
    </rPh>
    <phoneticPr fontId="1"/>
  </si>
  <si>
    <t>実際の人員に合わせてフローチャートを作り直し、消防避難訓練を実施しました。消防設備点検で煙感知器と防火シャッターの不作動を指摘されたので、早急に自動火災報知設備の取り換え工事を行いました。防犯カメラで不審者等のチェックも行いました。</t>
    <rPh sb="0" eb="2">
      <t>ジッサイ</t>
    </rPh>
    <rPh sb="3" eb="5">
      <t>ジンイン</t>
    </rPh>
    <rPh sb="6" eb="7">
      <t>ア</t>
    </rPh>
    <rPh sb="18" eb="19">
      <t>ツク</t>
    </rPh>
    <rPh sb="20" eb="21">
      <t>ナオ</t>
    </rPh>
    <rPh sb="23" eb="25">
      <t>ショウボウ</t>
    </rPh>
    <rPh sb="25" eb="27">
      <t>ヒナン</t>
    </rPh>
    <rPh sb="27" eb="29">
      <t>クンレン</t>
    </rPh>
    <rPh sb="30" eb="32">
      <t>ジッシ</t>
    </rPh>
    <rPh sb="37" eb="39">
      <t>ショウボウ</t>
    </rPh>
    <rPh sb="39" eb="41">
      <t>セツビ</t>
    </rPh>
    <rPh sb="41" eb="43">
      <t>テンケン</t>
    </rPh>
    <rPh sb="44" eb="45">
      <t>ケムリ</t>
    </rPh>
    <rPh sb="45" eb="48">
      <t>カンチキ</t>
    </rPh>
    <rPh sb="49" eb="51">
      <t>ボウカ</t>
    </rPh>
    <rPh sb="57" eb="58">
      <t>フ</t>
    </rPh>
    <rPh sb="58" eb="60">
      <t>サドウ</t>
    </rPh>
    <rPh sb="69" eb="71">
      <t>ソウキュウ</t>
    </rPh>
    <rPh sb="72" eb="74">
      <t>ジドウ</t>
    </rPh>
    <rPh sb="74" eb="80">
      <t>カサイホウチセツビ</t>
    </rPh>
    <rPh sb="81" eb="82">
      <t>ト</t>
    </rPh>
    <rPh sb="83" eb="84">
      <t>カ</t>
    </rPh>
    <rPh sb="85" eb="87">
      <t>コウジ</t>
    </rPh>
    <rPh sb="88" eb="89">
      <t>オコナ</t>
    </rPh>
    <rPh sb="94" eb="96">
      <t>ボウハン</t>
    </rPh>
    <rPh sb="100" eb="103">
      <t>フシンシャ</t>
    </rPh>
    <rPh sb="103" eb="104">
      <t>トウ</t>
    </rPh>
    <rPh sb="110" eb="111">
      <t>オコナ</t>
    </rPh>
    <phoneticPr fontId="1"/>
  </si>
  <si>
    <t>事故対応や災害時対応のマニュアルを整備し、周知しました。事故発生時には報告書を作成し今後の対応についても職員間で共有しました。</t>
    <rPh sb="0" eb="2">
      <t>ジコ</t>
    </rPh>
    <rPh sb="2" eb="4">
      <t>タイオウ</t>
    </rPh>
    <rPh sb="5" eb="7">
      <t>サイガイ</t>
    </rPh>
    <rPh sb="7" eb="8">
      <t>ジ</t>
    </rPh>
    <rPh sb="8" eb="10">
      <t>タイオウ</t>
    </rPh>
    <rPh sb="17" eb="19">
      <t>セイビ</t>
    </rPh>
    <rPh sb="21" eb="23">
      <t>シュウチ</t>
    </rPh>
    <rPh sb="28" eb="30">
      <t>ジコ</t>
    </rPh>
    <rPh sb="30" eb="32">
      <t>ハッセイ</t>
    </rPh>
    <rPh sb="32" eb="33">
      <t>ジ</t>
    </rPh>
    <rPh sb="35" eb="38">
      <t>ホウコクショ</t>
    </rPh>
    <rPh sb="39" eb="41">
      <t>サクセイ</t>
    </rPh>
    <rPh sb="42" eb="44">
      <t>コンゴ</t>
    </rPh>
    <rPh sb="45" eb="47">
      <t>タイオウ</t>
    </rPh>
    <rPh sb="52" eb="54">
      <t>ショクイン</t>
    </rPh>
    <rPh sb="54" eb="55">
      <t>カン</t>
    </rPh>
    <rPh sb="56" eb="58">
      <t>キョウユウ</t>
    </rPh>
    <phoneticPr fontId="1"/>
  </si>
  <si>
    <t>該当なし</t>
    <rPh sb="0" eb="2">
      <t>ガイトウ</t>
    </rPh>
    <phoneticPr fontId="1"/>
  </si>
  <si>
    <t>体験実習を経て振り返りの場を設け、本人の意向に沿って利用していただきました。</t>
    <rPh sb="0" eb="2">
      <t>タイケン</t>
    </rPh>
    <rPh sb="2" eb="4">
      <t>ジッシュウ</t>
    </rPh>
    <rPh sb="5" eb="6">
      <t>ヘ</t>
    </rPh>
    <rPh sb="7" eb="8">
      <t>フ</t>
    </rPh>
    <rPh sb="9" eb="10">
      <t>カエ</t>
    </rPh>
    <rPh sb="12" eb="13">
      <t>バ</t>
    </rPh>
    <rPh sb="14" eb="15">
      <t>モウ</t>
    </rPh>
    <rPh sb="17" eb="19">
      <t>ホンニン</t>
    </rPh>
    <rPh sb="20" eb="22">
      <t>イコウ</t>
    </rPh>
    <rPh sb="23" eb="24">
      <t>ソ</t>
    </rPh>
    <rPh sb="26" eb="28">
      <t>リヨウ</t>
    </rPh>
    <phoneticPr fontId="1"/>
  </si>
  <si>
    <t>管理者がすべての個別支援計画作成状況のチェックを行いました。年1回の法人の内部監査でも細かくチェックを行い、引き続きチェック体制を強化しました。</t>
    <rPh sb="0" eb="3">
      <t>カンリシャ</t>
    </rPh>
    <rPh sb="24" eb="25">
      <t>オコナ</t>
    </rPh>
    <rPh sb="34" eb="36">
      <t>ホウジン</t>
    </rPh>
    <rPh sb="37" eb="39">
      <t>ナイブ</t>
    </rPh>
    <rPh sb="39" eb="41">
      <t>カンサ</t>
    </rPh>
    <rPh sb="43" eb="44">
      <t>コマ</t>
    </rPh>
    <rPh sb="51" eb="52">
      <t>オコナ</t>
    </rPh>
    <rPh sb="54" eb="55">
      <t>ヒ</t>
    </rPh>
    <rPh sb="56" eb="57">
      <t>ツヅ</t>
    </rPh>
    <rPh sb="62" eb="64">
      <t>タイセイ</t>
    </rPh>
    <rPh sb="65" eb="67">
      <t>キョウカ</t>
    </rPh>
    <phoneticPr fontId="1"/>
  </si>
  <si>
    <t>引き続き、チェック体制の強化や法人の内部監査による指導・助言などに取り組む必要があります。</t>
    <rPh sb="0" eb="1">
      <t>ヒ</t>
    </rPh>
    <rPh sb="2" eb="3">
      <t>ツヅ</t>
    </rPh>
    <rPh sb="9" eb="11">
      <t>タイセイ</t>
    </rPh>
    <rPh sb="12" eb="14">
      <t>キョウカ</t>
    </rPh>
    <rPh sb="15" eb="17">
      <t>ホウジン</t>
    </rPh>
    <rPh sb="18" eb="20">
      <t>ナイブ</t>
    </rPh>
    <rPh sb="20" eb="22">
      <t>カンサ</t>
    </rPh>
    <rPh sb="25" eb="27">
      <t>シドウ</t>
    </rPh>
    <rPh sb="28" eb="30">
      <t>ジョゲン</t>
    </rPh>
    <rPh sb="33" eb="34">
      <t>ト</t>
    </rPh>
    <rPh sb="35" eb="36">
      <t>ク</t>
    </rPh>
    <rPh sb="37" eb="39">
      <t>ヒツヨウ</t>
    </rPh>
    <phoneticPr fontId="1"/>
  </si>
  <si>
    <t>今後も指摘事項については早急に改善し、法令遵守及び危機管理の意識を職員間で高められるように情報共有に努めます。</t>
    <rPh sb="0" eb="2">
      <t>コンゴ</t>
    </rPh>
    <rPh sb="3" eb="5">
      <t>シテキ</t>
    </rPh>
    <rPh sb="5" eb="7">
      <t>ジコウ</t>
    </rPh>
    <rPh sb="12" eb="14">
      <t>ソウキュウ</t>
    </rPh>
    <rPh sb="15" eb="17">
      <t>カイゼン</t>
    </rPh>
    <rPh sb="19" eb="21">
      <t>ホウレイ</t>
    </rPh>
    <rPh sb="21" eb="23">
      <t>ジュンシュ</t>
    </rPh>
    <rPh sb="23" eb="24">
      <t>オヨ</t>
    </rPh>
    <rPh sb="25" eb="27">
      <t>キキ</t>
    </rPh>
    <rPh sb="27" eb="29">
      <t>カンリ</t>
    </rPh>
    <rPh sb="30" eb="32">
      <t>イシキ</t>
    </rPh>
    <rPh sb="33" eb="35">
      <t>ショクイン</t>
    </rPh>
    <rPh sb="35" eb="36">
      <t>カン</t>
    </rPh>
    <rPh sb="37" eb="38">
      <t>タカ</t>
    </rPh>
    <rPh sb="45" eb="47">
      <t>ジョウホウ</t>
    </rPh>
    <rPh sb="47" eb="49">
      <t>キョウユウ</t>
    </rPh>
    <rPh sb="50" eb="51">
      <t>ツト</t>
    </rPh>
    <phoneticPr fontId="1"/>
  </si>
  <si>
    <t>扉が重く開閉が困難で利用者にご不便をおかけしていましたが、扉が軽くなりストッパーも付いたため、危険も無くなりました。空調機が古くなっており適温が保てなかった廊下が快適になりました。</t>
    <rPh sb="0" eb="1">
      <t>トビラ</t>
    </rPh>
    <rPh sb="2" eb="3">
      <t>オモ</t>
    </rPh>
    <rPh sb="4" eb="6">
      <t>カイヘイ</t>
    </rPh>
    <rPh sb="7" eb="9">
      <t>コンナン</t>
    </rPh>
    <rPh sb="10" eb="13">
      <t>リヨウシャ</t>
    </rPh>
    <rPh sb="15" eb="17">
      <t>フベン</t>
    </rPh>
    <rPh sb="29" eb="30">
      <t>トビラ</t>
    </rPh>
    <rPh sb="31" eb="32">
      <t>カル</t>
    </rPh>
    <rPh sb="41" eb="42">
      <t>ツ</t>
    </rPh>
    <rPh sb="47" eb="49">
      <t>キケン</t>
    </rPh>
    <rPh sb="50" eb="51">
      <t>ナ</t>
    </rPh>
    <rPh sb="58" eb="60">
      <t>クウチョウ</t>
    </rPh>
    <rPh sb="60" eb="61">
      <t>キ</t>
    </rPh>
    <rPh sb="62" eb="63">
      <t>フル</t>
    </rPh>
    <rPh sb="69" eb="71">
      <t>テキオン</t>
    </rPh>
    <rPh sb="72" eb="73">
      <t>タモ</t>
    </rPh>
    <rPh sb="78" eb="80">
      <t>ロウカ</t>
    </rPh>
    <rPh sb="81" eb="83">
      <t>カイテキ</t>
    </rPh>
    <phoneticPr fontId="1"/>
  </si>
  <si>
    <t>市と協議し、計画的に改修を進めます。</t>
    <rPh sb="0" eb="1">
      <t>シ</t>
    </rPh>
    <rPh sb="2" eb="4">
      <t>キョウギ</t>
    </rPh>
    <rPh sb="6" eb="8">
      <t>ケイカク</t>
    </rPh>
    <rPh sb="8" eb="9">
      <t>テキ</t>
    </rPh>
    <rPh sb="10" eb="12">
      <t>カイシュウ</t>
    </rPh>
    <rPh sb="13" eb="14">
      <t>スス</t>
    </rPh>
    <phoneticPr fontId="1"/>
  </si>
  <si>
    <t>相談支援事業所と連携して2人新規契約を行いました。1人の長期欠席者を通所につなげました。急病等で休まれる方に相談支援を行い、積極的に報酬確保に取り組みました。</t>
    <rPh sb="13" eb="14">
      <t>リ</t>
    </rPh>
    <rPh sb="14" eb="16">
      <t>シンキ</t>
    </rPh>
    <rPh sb="16" eb="18">
      <t>ケイヤク</t>
    </rPh>
    <rPh sb="19" eb="20">
      <t>オコナ</t>
    </rPh>
    <rPh sb="26" eb="27">
      <t>リ</t>
    </rPh>
    <rPh sb="28" eb="30">
      <t>チョウキ</t>
    </rPh>
    <rPh sb="30" eb="32">
      <t>ケッセキ</t>
    </rPh>
    <rPh sb="32" eb="33">
      <t>シャ</t>
    </rPh>
    <rPh sb="34" eb="36">
      <t>ツウショ</t>
    </rPh>
    <rPh sb="44" eb="46">
      <t>キュウビョウ</t>
    </rPh>
    <rPh sb="46" eb="47">
      <t>トウ</t>
    </rPh>
    <rPh sb="48" eb="49">
      <t>ヤス</t>
    </rPh>
    <rPh sb="52" eb="53">
      <t>カタ</t>
    </rPh>
    <rPh sb="54" eb="56">
      <t>ソウダン</t>
    </rPh>
    <rPh sb="56" eb="58">
      <t>シエン</t>
    </rPh>
    <rPh sb="59" eb="60">
      <t>オコナ</t>
    </rPh>
    <rPh sb="62" eb="65">
      <t>セッキョクテキ</t>
    </rPh>
    <rPh sb="66" eb="68">
      <t>ホウシュウ</t>
    </rPh>
    <rPh sb="68" eb="70">
      <t>カクホ</t>
    </rPh>
    <rPh sb="71" eb="72">
      <t>ト</t>
    </rPh>
    <rPh sb="73" eb="74">
      <t>ク</t>
    </rPh>
    <phoneticPr fontId="1"/>
  </si>
  <si>
    <t>4月に1人急死され、長期欠席の方1人と併せて2人退所となりましたが、実習を経て7月に1人、10月に1人新規契約を行いました。高齢の利用者が増えている現状で、生活リズムの安定や機能維持を基本に社会参加の場としての役割を果たすことができました。</t>
    <rPh sb="1" eb="2">
      <t>ガツ</t>
    </rPh>
    <rPh sb="4" eb="5">
      <t>リ</t>
    </rPh>
    <rPh sb="5" eb="7">
      <t>キュウシ</t>
    </rPh>
    <rPh sb="10" eb="12">
      <t>チョウキ</t>
    </rPh>
    <rPh sb="12" eb="14">
      <t>ケッセキ</t>
    </rPh>
    <rPh sb="15" eb="16">
      <t>カタ</t>
    </rPh>
    <rPh sb="17" eb="18">
      <t>リ</t>
    </rPh>
    <rPh sb="19" eb="20">
      <t>アワ</t>
    </rPh>
    <rPh sb="23" eb="24">
      <t>リ</t>
    </rPh>
    <rPh sb="24" eb="26">
      <t>タイショ</t>
    </rPh>
    <rPh sb="34" eb="36">
      <t>ジッシュウ</t>
    </rPh>
    <rPh sb="37" eb="38">
      <t>ヘ</t>
    </rPh>
    <rPh sb="40" eb="41">
      <t>ガツ</t>
    </rPh>
    <rPh sb="43" eb="44">
      <t>リ</t>
    </rPh>
    <rPh sb="47" eb="48">
      <t>ガツ</t>
    </rPh>
    <rPh sb="50" eb="51">
      <t>リ</t>
    </rPh>
    <rPh sb="51" eb="53">
      <t>シンキ</t>
    </rPh>
    <rPh sb="53" eb="55">
      <t>ケイヤク</t>
    </rPh>
    <rPh sb="56" eb="57">
      <t>オコナ</t>
    </rPh>
    <rPh sb="62" eb="64">
      <t>コウレイ</t>
    </rPh>
    <rPh sb="65" eb="68">
      <t>リヨウシャ</t>
    </rPh>
    <rPh sb="69" eb="70">
      <t>フ</t>
    </rPh>
    <rPh sb="74" eb="76">
      <t>ゲンジョウ</t>
    </rPh>
    <rPh sb="78" eb="80">
      <t>セイカツ</t>
    </rPh>
    <rPh sb="84" eb="86">
      <t>アンテイ</t>
    </rPh>
    <rPh sb="87" eb="89">
      <t>キノウ</t>
    </rPh>
    <rPh sb="89" eb="91">
      <t>イジ</t>
    </rPh>
    <rPh sb="92" eb="94">
      <t>キホン</t>
    </rPh>
    <phoneticPr fontId="1"/>
  </si>
  <si>
    <t>工賃の増加を望まれる声が多かったので、川西市からの封入・封緘作業を積極的に受注し、新規取引を始めたことで前年度の平均工賃を上回ることができました。</t>
    <rPh sb="0" eb="2">
      <t>コウチン</t>
    </rPh>
    <rPh sb="3" eb="5">
      <t>ゾウカ</t>
    </rPh>
    <rPh sb="6" eb="7">
      <t>ノゾ</t>
    </rPh>
    <rPh sb="10" eb="11">
      <t>コエ</t>
    </rPh>
    <rPh sb="12" eb="13">
      <t>オオ</t>
    </rPh>
    <rPh sb="19" eb="22">
      <t>カワニシシ</t>
    </rPh>
    <rPh sb="25" eb="27">
      <t>フウニュウ</t>
    </rPh>
    <rPh sb="28" eb="30">
      <t>フウカン</t>
    </rPh>
    <rPh sb="30" eb="32">
      <t>サギョウ</t>
    </rPh>
    <rPh sb="37" eb="39">
      <t>ジュチュウ</t>
    </rPh>
    <rPh sb="41" eb="43">
      <t>シンキ</t>
    </rPh>
    <rPh sb="43" eb="45">
      <t>トリヒキ</t>
    </rPh>
    <rPh sb="46" eb="47">
      <t>ハジ</t>
    </rPh>
    <rPh sb="52" eb="55">
      <t>ゼンネンド</t>
    </rPh>
    <rPh sb="56" eb="58">
      <t>ヘイキン</t>
    </rPh>
    <rPh sb="58" eb="60">
      <t>コウチン</t>
    </rPh>
    <rPh sb="61" eb="63">
      <t>ウワマワ</t>
    </rPh>
    <phoneticPr fontId="1"/>
  </si>
  <si>
    <t xml:space="preserve">節水及び必要最低限で照明、エアコンを使用するよう職員に周知徹底し、経費削減に努め、水道・光熱費を下げることができました。
</t>
    <rPh sb="18" eb="20">
      <t>シヨウ</t>
    </rPh>
    <rPh sb="33" eb="35">
      <t>ケイヒ</t>
    </rPh>
    <rPh sb="41" eb="43">
      <t>スイドウ</t>
    </rPh>
    <rPh sb="44" eb="47">
      <t>コウネツヒ</t>
    </rPh>
    <rPh sb="48" eb="49">
      <t>サ</t>
    </rPh>
    <phoneticPr fontId="1"/>
  </si>
  <si>
    <t>施設の経年により、今後も修繕箇所の増加が見込まれるため、改修の計画的な実施が必要です。</t>
    <rPh sb="0" eb="2">
      <t>シセツ</t>
    </rPh>
    <rPh sb="3" eb="5">
      <t>ケイネン</t>
    </rPh>
    <rPh sb="9" eb="11">
      <t>コンゴ</t>
    </rPh>
    <rPh sb="12" eb="14">
      <t>シュウゼン</t>
    </rPh>
    <rPh sb="14" eb="16">
      <t>カショ</t>
    </rPh>
    <rPh sb="17" eb="19">
      <t>ゾウカ</t>
    </rPh>
    <rPh sb="20" eb="22">
      <t>ミコ</t>
    </rPh>
    <rPh sb="28" eb="30">
      <t>カイシュウ</t>
    </rPh>
    <rPh sb="31" eb="34">
      <t>ケイカクテキ</t>
    </rPh>
    <rPh sb="35" eb="37">
      <t>ジッシ</t>
    </rPh>
    <rPh sb="38" eb="40">
      <t>ヒツヨウ</t>
    </rPh>
    <phoneticPr fontId="1"/>
  </si>
  <si>
    <t>定員35人に対し契約者数29人（令和2年3月31日現在）で契約者数が定員を下回っています。利用者の高齢化による重度化への対応と契約者数増加に向けて新規利用者の確保が必要です。</t>
    <rPh sb="0" eb="2">
      <t>テイイン</t>
    </rPh>
    <rPh sb="4" eb="5">
      <t>ニン</t>
    </rPh>
    <rPh sb="6" eb="7">
      <t>タイ</t>
    </rPh>
    <rPh sb="8" eb="11">
      <t>ケイヤクシャ</t>
    </rPh>
    <rPh sb="11" eb="12">
      <t>スウ</t>
    </rPh>
    <rPh sb="14" eb="15">
      <t>ニン</t>
    </rPh>
    <rPh sb="16" eb="18">
      <t>レイワ</t>
    </rPh>
    <rPh sb="19" eb="20">
      <t>ネン</t>
    </rPh>
    <rPh sb="20" eb="21">
      <t>ヘイネン</t>
    </rPh>
    <rPh sb="21" eb="22">
      <t>ガツ</t>
    </rPh>
    <rPh sb="24" eb="25">
      <t>ニチ</t>
    </rPh>
    <rPh sb="25" eb="27">
      <t>ゲンザイ</t>
    </rPh>
    <rPh sb="29" eb="32">
      <t>ケイヤクシャ</t>
    </rPh>
    <rPh sb="32" eb="33">
      <t>スウ</t>
    </rPh>
    <rPh sb="34" eb="36">
      <t>テイイン</t>
    </rPh>
    <rPh sb="37" eb="39">
      <t>シタマワ</t>
    </rPh>
    <rPh sb="45" eb="48">
      <t>リヨウシャ</t>
    </rPh>
    <rPh sb="49" eb="52">
      <t>コウレイカ</t>
    </rPh>
    <rPh sb="55" eb="58">
      <t>ジュウドカ</t>
    </rPh>
    <rPh sb="60" eb="62">
      <t>タイオウ</t>
    </rPh>
    <rPh sb="63" eb="66">
      <t>ケイヤクシャ</t>
    </rPh>
    <rPh sb="66" eb="67">
      <t>スウ</t>
    </rPh>
    <rPh sb="67" eb="69">
      <t>ゾウカ</t>
    </rPh>
    <rPh sb="70" eb="71">
      <t>ム</t>
    </rPh>
    <rPh sb="73" eb="75">
      <t>シンキ</t>
    </rPh>
    <rPh sb="75" eb="78">
      <t>リヨウシャ</t>
    </rPh>
    <rPh sb="79" eb="81">
      <t>カクホ</t>
    </rPh>
    <rPh sb="82" eb="84">
      <t>ヒツヨウ</t>
    </rPh>
    <phoneticPr fontId="1"/>
  </si>
  <si>
    <t>相談支援事業所や特別支援学校等と連携し、見学や体験利用など積極的に受け入れ新規利用者を確保できるように努めます。</t>
    <phoneticPr fontId="1"/>
  </si>
  <si>
    <t>相談支援事業所や特別支援学校と連携し、新規利用者を確保できるように努めます。</t>
    <rPh sb="0" eb="2">
      <t>ソウダン</t>
    </rPh>
    <rPh sb="2" eb="4">
      <t>シエン</t>
    </rPh>
    <rPh sb="4" eb="6">
      <t>ジギョウ</t>
    </rPh>
    <rPh sb="6" eb="7">
      <t>ショ</t>
    </rPh>
    <rPh sb="8" eb="10">
      <t>トクベツ</t>
    </rPh>
    <rPh sb="10" eb="12">
      <t>シエン</t>
    </rPh>
    <rPh sb="12" eb="14">
      <t>ガッコウ</t>
    </rPh>
    <rPh sb="15" eb="17">
      <t>レンケイ</t>
    </rPh>
    <rPh sb="19" eb="21">
      <t>シンキ</t>
    </rPh>
    <rPh sb="21" eb="24">
      <t>リヨウシャ</t>
    </rPh>
    <rPh sb="25" eb="27">
      <t>カクホ</t>
    </rPh>
    <rPh sb="33" eb="34">
      <t>ツト</t>
    </rPh>
    <phoneticPr fontId="1"/>
  </si>
  <si>
    <t>経年劣化で開閉しにくくなっていた扉を改修しました。また、効きが悪くなっていた廊下の空調室内機を取り替えました。</t>
    <rPh sb="0" eb="2">
      <t>ケイネン</t>
    </rPh>
    <rPh sb="2" eb="4">
      <t>レッカ</t>
    </rPh>
    <rPh sb="5" eb="7">
      <t>カイヘイ</t>
    </rPh>
    <rPh sb="16" eb="17">
      <t>トビラ</t>
    </rPh>
    <rPh sb="18" eb="20">
      <t>カイシュウ</t>
    </rPh>
    <rPh sb="28" eb="29">
      <t>キ</t>
    </rPh>
    <rPh sb="31" eb="32">
      <t>ワル</t>
    </rPh>
    <rPh sb="38" eb="40">
      <t>ロウカ</t>
    </rPh>
    <rPh sb="41" eb="43">
      <t>クウチョウ</t>
    </rPh>
    <rPh sb="43" eb="46">
      <t>シツナイキ</t>
    </rPh>
    <rPh sb="47" eb="48">
      <t>ト</t>
    </rPh>
    <rPh sb="49" eb="50">
      <t>カ</t>
    </rPh>
    <phoneticPr fontId="1"/>
  </si>
  <si>
    <t>経年により修繕不可能な空調室内機が27機あり、既に効きが悪くなっているものもあるため、順次取り換えていく必要があります。また、玄関前の点字ブロックが壊れておりスムーズに歩けない状態なので修繕が必要です。</t>
    <rPh sb="0" eb="2">
      <t>ケイネン</t>
    </rPh>
    <rPh sb="5" eb="7">
      <t>シュウゼン</t>
    </rPh>
    <rPh sb="7" eb="10">
      <t>フカノウ</t>
    </rPh>
    <rPh sb="11" eb="13">
      <t>クウチョウ</t>
    </rPh>
    <rPh sb="13" eb="16">
      <t>シツナイキ</t>
    </rPh>
    <rPh sb="19" eb="20">
      <t>キ</t>
    </rPh>
    <rPh sb="23" eb="24">
      <t>スデ</t>
    </rPh>
    <rPh sb="25" eb="26">
      <t>キ</t>
    </rPh>
    <rPh sb="28" eb="29">
      <t>ワル</t>
    </rPh>
    <rPh sb="43" eb="45">
      <t>ジュンジ</t>
    </rPh>
    <rPh sb="45" eb="46">
      <t>ト</t>
    </rPh>
    <rPh sb="47" eb="48">
      <t>カ</t>
    </rPh>
    <rPh sb="52" eb="54">
      <t>ヒツヨウ</t>
    </rPh>
    <rPh sb="63" eb="65">
      <t>ゲンカン</t>
    </rPh>
    <rPh sb="65" eb="66">
      <t>マエ</t>
    </rPh>
    <rPh sb="67" eb="69">
      <t>テンジ</t>
    </rPh>
    <rPh sb="74" eb="75">
      <t>コワ</t>
    </rPh>
    <rPh sb="84" eb="85">
      <t>アル</t>
    </rPh>
    <rPh sb="88" eb="90">
      <t>ジョウタイ</t>
    </rPh>
    <rPh sb="93" eb="95">
      <t>シュウゼン</t>
    </rPh>
    <rPh sb="96" eb="98">
      <t>ヒツヨウ</t>
    </rPh>
    <phoneticPr fontId="1"/>
  </si>
  <si>
    <t>2人退所されましたが2人新規契約ができました。また、出席率は前年度の73.9％から74.1％とほぼ維持できましたが、前年度に比べると契約者数が減少した為、年間延出席人数が下がり収入増加にはつながりませんでした。</t>
    <rPh sb="1" eb="2">
      <t>リ</t>
    </rPh>
    <rPh sb="2" eb="4">
      <t>タイショ</t>
    </rPh>
    <rPh sb="11" eb="12">
      <t>リ</t>
    </rPh>
    <rPh sb="12" eb="14">
      <t>シンキ</t>
    </rPh>
    <rPh sb="14" eb="16">
      <t>ケイヤク</t>
    </rPh>
    <rPh sb="30" eb="33">
      <t>ゼンネンド</t>
    </rPh>
    <rPh sb="49" eb="51">
      <t>イジ</t>
    </rPh>
    <rPh sb="58" eb="61">
      <t>ゼンネンド</t>
    </rPh>
    <rPh sb="62" eb="63">
      <t>クラ</t>
    </rPh>
    <rPh sb="66" eb="69">
      <t>ケイヤクシャ</t>
    </rPh>
    <rPh sb="69" eb="70">
      <t>スウ</t>
    </rPh>
    <rPh sb="71" eb="73">
      <t>ゲンショウ</t>
    </rPh>
    <rPh sb="75" eb="76">
      <t>タメ</t>
    </rPh>
    <rPh sb="77" eb="79">
      <t>ネンカン</t>
    </rPh>
    <rPh sb="79" eb="80">
      <t>ノ</t>
    </rPh>
    <rPh sb="80" eb="82">
      <t>シュッセキ</t>
    </rPh>
    <rPh sb="82" eb="84">
      <t>ニンズウ</t>
    </rPh>
    <rPh sb="85" eb="86">
      <t>サ</t>
    </rPh>
    <rPh sb="88" eb="90">
      <t>シュウニュウ</t>
    </rPh>
    <rPh sb="90" eb="92">
      <t>ゾウカ</t>
    </rPh>
    <phoneticPr fontId="1"/>
  </si>
  <si>
    <t>法令に則り適切な事業運営がなされている。今後は、施設の設置目的に沿った、地域交流を深める取組を実施されたい。</t>
    <rPh sb="0" eb="2">
      <t>ホウレイ</t>
    </rPh>
    <rPh sb="3" eb="4">
      <t>ノット</t>
    </rPh>
    <rPh sb="5" eb="7">
      <t>テキセツ</t>
    </rPh>
    <rPh sb="8" eb="10">
      <t>ジギョウ</t>
    </rPh>
    <rPh sb="10" eb="12">
      <t>ウンエイ</t>
    </rPh>
    <rPh sb="20" eb="22">
      <t>コンゴ</t>
    </rPh>
    <rPh sb="24" eb="26">
      <t>シセツ</t>
    </rPh>
    <rPh sb="27" eb="29">
      <t>セッチ</t>
    </rPh>
    <rPh sb="29" eb="31">
      <t>モクテキ</t>
    </rPh>
    <rPh sb="32" eb="33">
      <t>ソ</t>
    </rPh>
    <rPh sb="36" eb="38">
      <t>チイキ</t>
    </rPh>
    <rPh sb="38" eb="40">
      <t>コウリュウ</t>
    </rPh>
    <rPh sb="41" eb="42">
      <t>フカ</t>
    </rPh>
    <rPh sb="44" eb="46">
      <t>トリクミ</t>
    </rPh>
    <rPh sb="47" eb="49">
      <t>ジッシ</t>
    </rPh>
    <phoneticPr fontId="1"/>
  </si>
  <si>
    <t>実習等の受入れを行うことで、契約に繋がるといった成果をあげており、効果的な取組が行われている。。</t>
    <rPh sb="14" eb="16">
      <t>ケイヤク</t>
    </rPh>
    <rPh sb="17" eb="18">
      <t>ツナ</t>
    </rPh>
    <rPh sb="24" eb="26">
      <t>セイカ</t>
    </rPh>
    <rPh sb="33" eb="36">
      <t>コウカテキ</t>
    </rPh>
    <rPh sb="37" eb="39">
      <t>トリクミ</t>
    </rPh>
    <rPh sb="40" eb="41">
      <t>オコナ</t>
    </rPh>
    <phoneticPr fontId="1"/>
  </si>
  <si>
    <t>利用定員を下回っている現状から、より効果的な広報活動、相談支援事業所等とのより一層の連携強化が求められる。</t>
    <rPh sb="0" eb="2">
      <t>リヨウ</t>
    </rPh>
    <rPh sb="2" eb="4">
      <t>テイイン</t>
    </rPh>
    <rPh sb="5" eb="7">
      <t>シタマワ</t>
    </rPh>
    <rPh sb="11" eb="13">
      <t>ゲンジョウ</t>
    </rPh>
    <rPh sb="18" eb="21">
      <t>コウカテキ</t>
    </rPh>
    <rPh sb="22" eb="24">
      <t>コウホウ</t>
    </rPh>
    <rPh sb="24" eb="26">
      <t>カツドウ</t>
    </rPh>
    <rPh sb="27" eb="29">
      <t>ソウダン</t>
    </rPh>
    <rPh sb="29" eb="31">
      <t>シエン</t>
    </rPh>
    <rPh sb="31" eb="34">
      <t>ジギョウショ</t>
    </rPh>
    <rPh sb="34" eb="35">
      <t>トウ</t>
    </rPh>
    <rPh sb="39" eb="41">
      <t>イッソウ</t>
    </rPh>
    <rPh sb="42" eb="44">
      <t>レンケイ</t>
    </rPh>
    <rPh sb="44" eb="46">
      <t>キョウカ</t>
    </rPh>
    <rPh sb="47" eb="48">
      <t>モト</t>
    </rPh>
    <phoneticPr fontId="1"/>
  </si>
  <si>
    <t>サービス利用者の利用回数の促進に、効果をあげるための工夫がみられる。</t>
    <rPh sb="4" eb="7">
      <t>リヨウシャ</t>
    </rPh>
    <rPh sb="8" eb="10">
      <t>リヨウ</t>
    </rPh>
    <rPh sb="10" eb="12">
      <t>カイスウ</t>
    </rPh>
    <rPh sb="13" eb="15">
      <t>ソクシン</t>
    </rPh>
    <rPh sb="17" eb="19">
      <t>コウカ</t>
    </rPh>
    <rPh sb="26" eb="28">
      <t>クフウ</t>
    </rPh>
    <phoneticPr fontId="1"/>
  </si>
  <si>
    <t>施設の目的に沿って、利用者に必要な支援が適切に行われている。</t>
    <rPh sb="0" eb="2">
      <t>シセツ</t>
    </rPh>
    <rPh sb="3" eb="5">
      <t>モクテキ</t>
    </rPh>
    <rPh sb="6" eb="7">
      <t>ソ</t>
    </rPh>
    <rPh sb="10" eb="13">
      <t>リヨウシャ</t>
    </rPh>
    <rPh sb="14" eb="16">
      <t>ヒツヨウ</t>
    </rPh>
    <rPh sb="17" eb="19">
      <t>シエン</t>
    </rPh>
    <rPh sb="20" eb="22">
      <t>テキセツ</t>
    </rPh>
    <rPh sb="23" eb="24">
      <t>オコナ</t>
    </rPh>
    <phoneticPr fontId="1"/>
  </si>
  <si>
    <t>出席率向上に繋がる取組により一定の成果がみられるが、通所が不安な方へは、各々のニーズに即した支援を行うよう検討されたい。</t>
    <rPh sb="0" eb="2">
      <t>シュッセキ</t>
    </rPh>
    <rPh sb="2" eb="3">
      <t>リツ</t>
    </rPh>
    <rPh sb="3" eb="5">
      <t>コウジョウ</t>
    </rPh>
    <rPh sb="6" eb="7">
      <t>ツナ</t>
    </rPh>
    <rPh sb="9" eb="11">
      <t>トリクミ</t>
    </rPh>
    <rPh sb="14" eb="16">
      <t>イッテイ</t>
    </rPh>
    <rPh sb="17" eb="19">
      <t>セイカ</t>
    </rPh>
    <rPh sb="26" eb="28">
      <t>ツウショ</t>
    </rPh>
    <rPh sb="29" eb="31">
      <t>フアン</t>
    </rPh>
    <rPh sb="32" eb="33">
      <t>カタ</t>
    </rPh>
    <rPh sb="36" eb="38">
      <t>オノオノ</t>
    </rPh>
    <rPh sb="49" eb="50">
      <t>オコナ</t>
    </rPh>
    <rPh sb="53" eb="55">
      <t>ケントウ</t>
    </rPh>
    <phoneticPr fontId="1"/>
  </si>
  <si>
    <t>安定的な通所ができない利用者に対しては、きめ細やかな対応を行うこと。</t>
    <phoneticPr fontId="1"/>
  </si>
  <si>
    <t>定期的に実施されている。</t>
    <rPh sb="0" eb="3">
      <t>テイキテキ</t>
    </rPh>
    <rPh sb="4" eb="6">
      <t>ジッシ</t>
    </rPh>
    <phoneticPr fontId="1"/>
  </si>
  <si>
    <t>利用者のニーズを把握し、満足度の向上に努めている。</t>
    <rPh sb="12" eb="15">
      <t>マンゾクド</t>
    </rPh>
    <rPh sb="16" eb="18">
      <t>コウジョウ</t>
    </rPh>
    <phoneticPr fontId="1"/>
  </si>
  <si>
    <t>利用者に寄り添った対応がなされている。</t>
    <rPh sb="0" eb="3">
      <t>リヨウシャ</t>
    </rPh>
    <rPh sb="4" eb="5">
      <t>ヨ</t>
    </rPh>
    <rPh sb="6" eb="7">
      <t>ソ</t>
    </rPh>
    <rPh sb="9" eb="11">
      <t>タイオウ</t>
    </rPh>
    <phoneticPr fontId="1"/>
  </si>
  <si>
    <t>意見箱を設置するなど、アンケート以外にも利用者のニーズの把握に努めている。</t>
    <rPh sb="0" eb="2">
      <t>イケン</t>
    </rPh>
    <rPh sb="2" eb="3">
      <t>バコ</t>
    </rPh>
    <rPh sb="4" eb="6">
      <t>セッチ</t>
    </rPh>
    <rPh sb="16" eb="18">
      <t>イガイ</t>
    </rPh>
    <rPh sb="20" eb="23">
      <t>リヨウシャ</t>
    </rPh>
    <rPh sb="28" eb="30">
      <t>ハアク</t>
    </rPh>
    <rPh sb="31" eb="32">
      <t>ツト</t>
    </rPh>
    <phoneticPr fontId="1"/>
  </si>
  <si>
    <t>引き続き利用者の望みに応えられるよう、継続的に取り組まれたい。</t>
    <rPh sb="0" eb="1">
      <t>ヒ</t>
    </rPh>
    <rPh sb="2" eb="3">
      <t>ツヅ</t>
    </rPh>
    <rPh sb="4" eb="7">
      <t>リヨウシャ</t>
    </rPh>
    <rPh sb="8" eb="9">
      <t>ノゾ</t>
    </rPh>
    <rPh sb="11" eb="12">
      <t>コタ</t>
    </rPh>
    <rPh sb="19" eb="22">
      <t>ケイゾクテキ</t>
    </rPh>
    <rPh sb="23" eb="24">
      <t>ト</t>
    </rPh>
    <rPh sb="25" eb="26">
      <t>ク</t>
    </rPh>
    <phoneticPr fontId="1"/>
  </si>
  <si>
    <t>アンケート内容の見直しに加え、それ以外の方策でも利用者のニーズを掴むことに努めること。</t>
    <rPh sb="5" eb="7">
      <t>ナイヨウ</t>
    </rPh>
    <rPh sb="8" eb="10">
      <t>ミナオ</t>
    </rPh>
    <rPh sb="12" eb="13">
      <t>クワ</t>
    </rPh>
    <rPh sb="17" eb="19">
      <t>イガイ</t>
    </rPh>
    <rPh sb="20" eb="22">
      <t>ホウサク</t>
    </rPh>
    <rPh sb="24" eb="27">
      <t>リヨウシャ</t>
    </rPh>
    <rPh sb="32" eb="33">
      <t>ツカ</t>
    </rPh>
    <rPh sb="37" eb="38">
      <t>ツト</t>
    </rPh>
    <phoneticPr fontId="1"/>
  </si>
  <si>
    <t>引き続き利用者の負担にならない範囲で、適切に取り組まれたい。</t>
    <rPh sb="0" eb="1">
      <t>ヒ</t>
    </rPh>
    <rPh sb="2" eb="3">
      <t>ツヅ</t>
    </rPh>
    <rPh sb="4" eb="7">
      <t>リヨウシャ</t>
    </rPh>
    <rPh sb="8" eb="10">
      <t>フタン</t>
    </rPh>
    <rPh sb="15" eb="17">
      <t>ハンイ</t>
    </rPh>
    <rPh sb="19" eb="21">
      <t>テキセツ</t>
    </rPh>
    <rPh sb="22" eb="23">
      <t>ト</t>
    </rPh>
    <rPh sb="24" eb="25">
      <t>ク</t>
    </rPh>
    <phoneticPr fontId="1"/>
  </si>
  <si>
    <t>適切に行われている。</t>
    <rPh sb="0" eb="2">
      <t>テキセツ</t>
    </rPh>
    <rPh sb="3" eb="4">
      <t>オコナ</t>
    </rPh>
    <phoneticPr fontId="1"/>
  </si>
  <si>
    <t>施設の維持管理を着実に行うため、短期的な視点ではなく、中長期的な方向性を定め、計画的に改修に取り組む必要がある。</t>
    <rPh sb="0" eb="2">
      <t>シセツ</t>
    </rPh>
    <rPh sb="3" eb="5">
      <t>イジ</t>
    </rPh>
    <rPh sb="5" eb="7">
      <t>カンリ</t>
    </rPh>
    <rPh sb="8" eb="10">
      <t>チャクジツ</t>
    </rPh>
    <rPh sb="11" eb="12">
      <t>オコナ</t>
    </rPh>
    <rPh sb="16" eb="19">
      <t>タンキテキ</t>
    </rPh>
    <rPh sb="20" eb="22">
      <t>シテン</t>
    </rPh>
    <rPh sb="27" eb="31">
      <t>チュウチョウキテキ</t>
    </rPh>
    <rPh sb="32" eb="35">
      <t>ホウコウセイ</t>
    </rPh>
    <rPh sb="36" eb="37">
      <t>サダ</t>
    </rPh>
    <rPh sb="39" eb="42">
      <t>ケイカクテキ</t>
    </rPh>
    <rPh sb="43" eb="45">
      <t>カイシュウ</t>
    </rPh>
    <rPh sb="46" eb="47">
      <t>ト</t>
    </rPh>
    <rPh sb="48" eb="49">
      <t>ク</t>
    </rPh>
    <rPh sb="50" eb="52">
      <t>ヒツヨウ</t>
    </rPh>
    <phoneticPr fontId="1"/>
  </si>
  <si>
    <t>経費節減のため、計画的に課題解決に努めること。</t>
    <rPh sb="0" eb="2">
      <t>ケイヒ</t>
    </rPh>
    <rPh sb="2" eb="4">
      <t>セツゲン</t>
    </rPh>
    <rPh sb="8" eb="11">
      <t>ケイカクテキ</t>
    </rPh>
    <rPh sb="12" eb="14">
      <t>カダイ</t>
    </rPh>
    <rPh sb="14" eb="16">
      <t>カイケツ</t>
    </rPh>
    <rPh sb="17" eb="18">
      <t>ツトム</t>
    </rPh>
    <phoneticPr fontId="1"/>
  </si>
  <si>
    <t>出席率の向上及び新規利用者の確保に向けた取り組みが実施されている。利用者が急病等により急遽利用を中止した場合についても、基準省令に基づいて、適切な相談支援が行われている。</t>
    <rPh sb="6" eb="7">
      <t>オヨ</t>
    </rPh>
    <phoneticPr fontId="1"/>
  </si>
  <si>
    <t>収入を増加させる取組を行っているものの、年間延出席人数が減少しており、特段の効果は得られていない。</t>
    <rPh sb="0" eb="2">
      <t>シュウニュウ</t>
    </rPh>
    <rPh sb="3" eb="5">
      <t>ゾウカ</t>
    </rPh>
    <rPh sb="8" eb="10">
      <t>トリクミ</t>
    </rPh>
    <rPh sb="11" eb="12">
      <t>オコナ</t>
    </rPh>
    <rPh sb="20" eb="21">
      <t>ネン</t>
    </rPh>
    <rPh sb="21" eb="22">
      <t>カン</t>
    </rPh>
    <rPh sb="22" eb="23">
      <t>ノ</t>
    </rPh>
    <rPh sb="23" eb="25">
      <t>シュッセキ</t>
    </rPh>
    <rPh sb="25" eb="27">
      <t>ニンズウ</t>
    </rPh>
    <rPh sb="28" eb="30">
      <t>ゲンショウ</t>
    </rPh>
    <rPh sb="35" eb="37">
      <t>トクダン</t>
    </rPh>
    <rPh sb="38" eb="40">
      <t>コウカ</t>
    </rPh>
    <rPh sb="41" eb="42">
      <t>エ</t>
    </rPh>
    <phoneticPr fontId="1"/>
  </si>
  <si>
    <t>見学や体験利用を積極的に受け入れることに加え、実際に見学等した利用者が通所したいと思う環境を整備し、引き続き新規利用者確保に取り組むこと。</t>
    <rPh sb="0" eb="2">
      <t>ケンガク</t>
    </rPh>
    <rPh sb="3" eb="5">
      <t>タイケン</t>
    </rPh>
    <rPh sb="5" eb="7">
      <t>リヨウ</t>
    </rPh>
    <rPh sb="8" eb="11">
      <t>セッキョクテキ</t>
    </rPh>
    <rPh sb="12" eb="13">
      <t>ウ</t>
    </rPh>
    <rPh sb="14" eb="15">
      <t>イ</t>
    </rPh>
    <rPh sb="20" eb="21">
      <t>クワ</t>
    </rPh>
    <rPh sb="23" eb="25">
      <t>ジッサイ</t>
    </rPh>
    <rPh sb="26" eb="28">
      <t>ケンガク</t>
    </rPh>
    <rPh sb="28" eb="29">
      <t>トウ</t>
    </rPh>
    <rPh sb="31" eb="34">
      <t>リヨウシャ</t>
    </rPh>
    <rPh sb="35" eb="37">
      <t>ツウショ</t>
    </rPh>
    <rPh sb="41" eb="42">
      <t>オモ</t>
    </rPh>
    <rPh sb="43" eb="45">
      <t>カンキョウ</t>
    </rPh>
    <rPh sb="46" eb="48">
      <t>セイビ</t>
    </rPh>
    <rPh sb="50" eb="51">
      <t>ヒ</t>
    </rPh>
    <rPh sb="52" eb="53">
      <t>ツヅ</t>
    </rPh>
    <rPh sb="54" eb="56">
      <t>シンキ</t>
    </rPh>
    <rPh sb="56" eb="59">
      <t>リヨウシャ</t>
    </rPh>
    <rPh sb="59" eb="61">
      <t>カクホ</t>
    </rPh>
    <rPh sb="62" eb="63">
      <t>ト</t>
    </rPh>
    <rPh sb="64" eb="65">
      <t>ク</t>
    </rPh>
    <phoneticPr fontId="1"/>
  </si>
  <si>
    <t>収入を増加させるためには、契約者数が定員を下回り、年間延出席人数が減少となっている状況が最も大きな課題である。</t>
    <rPh sb="0" eb="2">
      <t>シュウニュウ</t>
    </rPh>
    <rPh sb="3" eb="5">
      <t>ゾウカ</t>
    </rPh>
    <rPh sb="13" eb="16">
      <t>ケイヤクシャ</t>
    </rPh>
    <rPh sb="16" eb="17">
      <t>スウ</t>
    </rPh>
    <rPh sb="18" eb="20">
      <t>テイイン</t>
    </rPh>
    <rPh sb="21" eb="23">
      <t>シタマワ</t>
    </rPh>
    <rPh sb="25" eb="27">
      <t>ネンカン</t>
    </rPh>
    <rPh sb="27" eb="28">
      <t>ノ</t>
    </rPh>
    <rPh sb="28" eb="30">
      <t>シュッセキ</t>
    </rPh>
    <rPh sb="30" eb="32">
      <t>ニンズウ</t>
    </rPh>
    <rPh sb="33" eb="35">
      <t>ゲンショウ</t>
    </rPh>
    <rPh sb="41" eb="43">
      <t>ジョウキョウ</t>
    </rPh>
    <rPh sb="44" eb="45">
      <t>モット</t>
    </rPh>
    <rPh sb="46" eb="47">
      <t>オオ</t>
    </rPh>
    <rPh sb="49" eb="51">
      <t>カダイ</t>
    </rPh>
    <phoneticPr fontId="1"/>
  </si>
  <si>
    <t>適切に行われている。</t>
    <rPh sb="0" eb="2">
      <t>テキセツ</t>
    </rPh>
    <rPh sb="3" eb="4">
      <t>オコナ</t>
    </rPh>
    <phoneticPr fontId="1"/>
  </si>
  <si>
    <t>収支を安定させるためにも、契約者数を増やすことで、障害福祉サービス等事業収入の減少を止めなければならない。</t>
    <rPh sb="0" eb="2">
      <t>シュウシ</t>
    </rPh>
    <rPh sb="3" eb="5">
      <t>アンテイ</t>
    </rPh>
    <rPh sb="25" eb="27">
      <t>ショウガイ</t>
    </rPh>
    <rPh sb="27" eb="29">
      <t>フクシ</t>
    </rPh>
    <rPh sb="33" eb="34">
      <t>トウ</t>
    </rPh>
    <rPh sb="34" eb="36">
      <t>ジギョウ</t>
    </rPh>
    <rPh sb="36" eb="38">
      <t>シュウニュウ</t>
    </rPh>
    <rPh sb="39" eb="41">
      <t>ゲンショウ</t>
    </rPh>
    <rPh sb="42" eb="43">
      <t>ト</t>
    </rPh>
    <phoneticPr fontId="1"/>
  </si>
  <si>
    <t>引き続き、積極的な取り組みを実施すること。</t>
    <rPh sb="0" eb="1">
      <t>ヒ</t>
    </rPh>
    <rPh sb="2" eb="3">
      <t>ツヅ</t>
    </rPh>
    <rPh sb="5" eb="8">
      <t>セッキョクテキ</t>
    </rPh>
    <rPh sb="9" eb="10">
      <t>ト</t>
    </rPh>
    <rPh sb="11" eb="12">
      <t>ク</t>
    </rPh>
    <rPh sb="14" eb="16">
      <t>ジッシ</t>
    </rPh>
    <phoneticPr fontId="1"/>
  </si>
  <si>
    <t>適切な人員配置が行われている。</t>
    <rPh sb="0" eb="2">
      <t>テキセツ</t>
    </rPh>
    <rPh sb="3" eb="5">
      <t>ジンイン</t>
    </rPh>
    <rPh sb="5" eb="7">
      <t>ハイチ</t>
    </rPh>
    <phoneticPr fontId="1"/>
  </si>
  <si>
    <t>良好な管理運営のための取り組みが行われている。</t>
    <rPh sb="0" eb="2">
      <t>リョウコウ</t>
    </rPh>
    <rPh sb="3" eb="5">
      <t>カンリ</t>
    </rPh>
    <rPh sb="5" eb="7">
      <t>ウンエイ</t>
    </rPh>
    <rPh sb="11" eb="12">
      <t>ト</t>
    </rPh>
    <rPh sb="13" eb="14">
      <t>ク</t>
    </rPh>
    <rPh sb="16" eb="17">
      <t>オコナ</t>
    </rPh>
    <phoneticPr fontId="1"/>
  </si>
  <si>
    <t>全職員に研修への参加機会が確保されている。</t>
    <rPh sb="0" eb="3">
      <t>ゼンショクイン</t>
    </rPh>
    <rPh sb="4" eb="6">
      <t>ケンシュウ</t>
    </rPh>
    <rPh sb="8" eb="10">
      <t>サンカ</t>
    </rPh>
    <rPh sb="10" eb="12">
      <t>キカイ</t>
    </rPh>
    <rPh sb="13" eb="15">
      <t>カクホ</t>
    </rPh>
    <phoneticPr fontId="1"/>
  </si>
  <si>
    <t>研修や勉強会をより効果的なものとするためにも、単に研修等を実施するに留まらず、その内容を改善すること。</t>
    <rPh sb="0" eb="2">
      <t>ケンシュウ</t>
    </rPh>
    <rPh sb="3" eb="6">
      <t>ベンキョウカイ</t>
    </rPh>
    <rPh sb="9" eb="12">
      <t>コウカテキ</t>
    </rPh>
    <rPh sb="23" eb="24">
      <t>タン</t>
    </rPh>
    <rPh sb="25" eb="27">
      <t>ケンシュウ</t>
    </rPh>
    <rPh sb="27" eb="28">
      <t>トウ</t>
    </rPh>
    <rPh sb="29" eb="31">
      <t>ジッシ</t>
    </rPh>
    <rPh sb="34" eb="35">
      <t>トド</t>
    </rPh>
    <rPh sb="41" eb="43">
      <t>ナイヨウ</t>
    </rPh>
    <rPh sb="44" eb="46">
      <t>カイゼン</t>
    </rPh>
    <phoneticPr fontId="1"/>
  </si>
  <si>
    <t>適切に取り扱われている。</t>
    <rPh sb="0" eb="2">
      <t>テキセツ</t>
    </rPh>
    <rPh sb="3" eb="4">
      <t>ト</t>
    </rPh>
    <rPh sb="5" eb="6">
      <t>アツカ</t>
    </rPh>
    <phoneticPr fontId="1"/>
  </si>
  <si>
    <t>適切にチェック体制が整備されている。</t>
    <rPh sb="0" eb="2">
      <t>テキセツ</t>
    </rPh>
    <rPh sb="7" eb="9">
      <t>タイセイ</t>
    </rPh>
    <rPh sb="10" eb="12">
      <t>セイビ</t>
    </rPh>
    <phoneticPr fontId="1"/>
  </si>
  <si>
    <t>適切に実施されている。</t>
    <rPh sb="0" eb="2">
      <t>テキセツ</t>
    </rPh>
    <rPh sb="3" eb="5">
      <t>ジッシ</t>
    </rPh>
    <phoneticPr fontId="1"/>
  </si>
  <si>
    <t>事故発生時には、報告書を作成し、原因究明に取り組んでいる。</t>
    <rPh sb="0" eb="2">
      <t>ジコ</t>
    </rPh>
    <rPh sb="2" eb="4">
      <t>ハッセイ</t>
    </rPh>
    <rPh sb="4" eb="5">
      <t>ジ</t>
    </rPh>
    <rPh sb="8" eb="11">
      <t>ホウコクショ</t>
    </rPh>
    <rPh sb="12" eb="14">
      <t>サクセイ</t>
    </rPh>
    <rPh sb="16" eb="18">
      <t>ゲンイン</t>
    </rPh>
    <rPh sb="18" eb="20">
      <t>キュウメイ</t>
    </rPh>
    <rPh sb="21" eb="22">
      <t>ト</t>
    </rPh>
    <rPh sb="23" eb="24">
      <t>ク</t>
    </rPh>
    <phoneticPr fontId="1"/>
  </si>
  <si>
    <t>利用者の安全を最優先に危機管理体制を構築している。</t>
    <rPh sb="0" eb="3">
      <t>リヨウシャ</t>
    </rPh>
    <rPh sb="4" eb="6">
      <t>アンゼン</t>
    </rPh>
    <rPh sb="7" eb="8">
      <t>サイ</t>
    </rPh>
    <rPh sb="8" eb="10">
      <t>ユウセン</t>
    </rPh>
    <rPh sb="11" eb="13">
      <t>キキ</t>
    </rPh>
    <rPh sb="13" eb="15">
      <t>カンリ</t>
    </rPh>
    <rPh sb="15" eb="17">
      <t>タイセイ</t>
    </rPh>
    <rPh sb="18" eb="20">
      <t>コウチク</t>
    </rPh>
    <phoneticPr fontId="1"/>
  </si>
  <si>
    <t>利用者数が定員に達していないことから、本人の意向に沿うことができている。</t>
    <rPh sb="0" eb="2">
      <t>リヨウ</t>
    </rPh>
    <rPh sb="2" eb="3">
      <t>シャ</t>
    </rPh>
    <rPh sb="3" eb="4">
      <t>スウ</t>
    </rPh>
    <rPh sb="5" eb="7">
      <t>テイイン</t>
    </rPh>
    <rPh sb="8" eb="9">
      <t>タッ</t>
    </rPh>
    <rPh sb="19" eb="21">
      <t>ホンニン</t>
    </rPh>
    <rPh sb="22" eb="24">
      <t>イコウ</t>
    </rPh>
    <rPh sb="25" eb="26">
      <t>ソ</t>
    </rPh>
    <phoneticPr fontId="1"/>
  </si>
  <si>
    <t>引き続き、法令順守、個人情報の保護、安全対策などに係る施設運営に適切に取り組むこと。</t>
    <rPh sb="0" eb="1">
      <t>ヒ</t>
    </rPh>
    <rPh sb="2" eb="3">
      <t>ツヅ</t>
    </rPh>
    <rPh sb="25" eb="26">
      <t>カカ</t>
    </rPh>
    <rPh sb="27" eb="29">
      <t>シセツ</t>
    </rPh>
    <rPh sb="29" eb="31">
      <t>ウンエイ</t>
    </rPh>
    <rPh sb="32" eb="34">
      <t>テキセツ</t>
    </rPh>
    <rPh sb="35" eb="36">
      <t>ト</t>
    </rPh>
    <rPh sb="37" eb="38">
      <t>ク</t>
    </rPh>
    <phoneticPr fontId="1"/>
  </si>
  <si>
    <t>近年大規模な災害が全国的に多発していることから、防災マニュアルや訓練計画等は適時見直すとともに、危機管理、安全対策に適切に取り組むこと。</t>
    <rPh sb="0" eb="2">
      <t>キンネン</t>
    </rPh>
    <rPh sb="2" eb="5">
      <t>ダイキボ</t>
    </rPh>
    <rPh sb="6" eb="8">
      <t>サイガイ</t>
    </rPh>
    <rPh sb="9" eb="12">
      <t>ゼンコクテキ</t>
    </rPh>
    <rPh sb="13" eb="15">
      <t>タハツ</t>
    </rPh>
    <rPh sb="24" eb="26">
      <t>ボウサイ</t>
    </rPh>
    <rPh sb="32" eb="34">
      <t>クンレン</t>
    </rPh>
    <rPh sb="34" eb="36">
      <t>ケイカク</t>
    </rPh>
    <rPh sb="36" eb="37">
      <t>トウ</t>
    </rPh>
    <rPh sb="38" eb="40">
      <t>テキジ</t>
    </rPh>
    <rPh sb="40" eb="42">
      <t>ミナオ</t>
    </rPh>
    <rPh sb="48" eb="50">
      <t>キキ</t>
    </rPh>
    <rPh sb="50" eb="52">
      <t>カンリ</t>
    </rPh>
    <rPh sb="53" eb="55">
      <t>アンゼン</t>
    </rPh>
    <rPh sb="55" eb="57">
      <t>タイサク</t>
    </rPh>
    <rPh sb="58" eb="60">
      <t>テキセツ</t>
    </rPh>
    <rPh sb="61" eb="62">
      <t>ト</t>
    </rPh>
    <rPh sb="63" eb="64">
      <t>ク</t>
    </rPh>
    <phoneticPr fontId="1"/>
  </si>
  <si>
    <t>相談支援事業所と連携し、積極的に見学等を受入れ、新規契約につなげる事例もみられるものの、依然として契約者数は定員を割り込み続けており、その結果、収支のバランスが安定しづらい状況となっている。</t>
    <rPh sb="0" eb="2">
      <t>ソウダン</t>
    </rPh>
    <rPh sb="2" eb="4">
      <t>シエン</t>
    </rPh>
    <rPh sb="4" eb="7">
      <t>ジギョウショ</t>
    </rPh>
    <rPh sb="8" eb="10">
      <t>レンケイ</t>
    </rPh>
    <rPh sb="12" eb="15">
      <t>セッキョクテキ</t>
    </rPh>
    <rPh sb="16" eb="18">
      <t>ケンガク</t>
    </rPh>
    <rPh sb="18" eb="19">
      <t>トウ</t>
    </rPh>
    <rPh sb="20" eb="22">
      <t>ウケイ</t>
    </rPh>
    <rPh sb="24" eb="26">
      <t>シンキ</t>
    </rPh>
    <rPh sb="26" eb="28">
      <t>ケイヤク</t>
    </rPh>
    <rPh sb="33" eb="35">
      <t>ジレイ</t>
    </rPh>
    <rPh sb="44" eb="46">
      <t>イゼン</t>
    </rPh>
    <rPh sb="49" eb="52">
      <t>ケイヤクシャ</t>
    </rPh>
    <rPh sb="52" eb="53">
      <t>スウ</t>
    </rPh>
    <rPh sb="54" eb="56">
      <t>テイイン</t>
    </rPh>
    <rPh sb="57" eb="58">
      <t>ワ</t>
    </rPh>
    <rPh sb="59" eb="60">
      <t>コ</t>
    </rPh>
    <rPh sb="61" eb="62">
      <t>ツヅ</t>
    </rPh>
    <rPh sb="69" eb="71">
      <t>ケッカ</t>
    </rPh>
    <rPh sb="72" eb="74">
      <t>シュウシ</t>
    </rPh>
    <rPh sb="80" eb="82">
      <t>アンテイ</t>
    </rPh>
    <rPh sb="86" eb="88">
      <t>ジョウキョウ</t>
    </rPh>
    <phoneticPr fontId="1"/>
  </si>
  <si>
    <t>経年劣化に伴い、施設の維持管理は、事業運営を行っていくうえで大きな課題となっている。引き続き市と協議しつつ、改善に向けて工夫すること。</t>
    <rPh sb="0" eb="2">
      <t>ケイネン</t>
    </rPh>
    <rPh sb="2" eb="4">
      <t>レッカ</t>
    </rPh>
    <rPh sb="5" eb="6">
      <t>トモナ</t>
    </rPh>
    <rPh sb="8" eb="10">
      <t>シセツ</t>
    </rPh>
    <rPh sb="11" eb="13">
      <t>イジ</t>
    </rPh>
    <rPh sb="13" eb="15">
      <t>カンリ</t>
    </rPh>
    <rPh sb="17" eb="19">
      <t>ジギョウ</t>
    </rPh>
    <rPh sb="19" eb="21">
      <t>ウンエイ</t>
    </rPh>
    <rPh sb="22" eb="23">
      <t>オコナ</t>
    </rPh>
    <rPh sb="30" eb="31">
      <t>オオ</t>
    </rPh>
    <rPh sb="33" eb="35">
      <t>カダイ</t>
    </rPh>
    <rPh sb="42" eb="43">
      <t>ヒ</t>
    </rPh>
    <rPh sb="44" eb="45">
      <t>ツヅ</t>
    </rPh>
    <rPh sb="54" eb="56">
      <t>カイゼン</t>
    </rPh>
    <rPh sb="57" eb="58">
      <t>ム</t>
    </rPh>
    <phoneticPr fontId="1"/>
  </si>
  <si>
    <t>長期的な視点を持ち、計画的に進めること。</t>
    <rPh sb="0" eb="3">
      <t>チョウキテキ</t>
    </rPh>
    <rPh sb="4" eb="6">
      <t>シテン</t>
    </rPh>
    <rPh sb="7" eb="8">
      <t>モ</t>
    </rPh>
    <rPh sb="10" eb="13">
      <t>ケイカクテキ</t>
    </rPh>
    <rPh sb="14" eb="15">
      <t>スス</t>
    </rPh>
    <phoneticPr fontId="1"/>
  </si>
  <si>
    <t>今後とも利用者のことを第一に考えた運営を望む。</t>
    <rPh sb="0" eb="2">
      <t>コンゴ</t>
    </rPh>
    <rPh sb="4" eb="7">
      <t>リヨウシャ</t>
    </rPh>
    <rPh sb="11" eb="13">
      <t>ダイイチ</t>
    </rPh>
    <rPh sb="14" eb="15">
      <t>カンガ</t>
    </rPh>
    <rPh sb="17" eb="19">
      <t>ウンエイ</t>
    </rPh>
    <rPh sb="20" eb="21">
      <t>ノゾ</t>
    </rPh>
    <phoneticPr fontId="1"/>
  </si>
  <si>
    <t>小項目評価</t>
    <rPh sb="0" eb="1">
      <t>ショウ</t>
    </rPh>
    <rPh sb="1" eb="3">
      <t>コウモク</t>
    </rPh>
    <rPh sb="3" eb="5">
      <t>ヒョウカ</t>
    </rPh>
    <phoneticPr fontId="1"/>
  </si>
  <si>
    <t>大・中項目・総合評価</t>
    <rPh sb="0" eb="1">
      <t>ダイ</t>
    </rPh>
    <rPh sb="2" eb="3">
      <t>チュウ</t>
    </rPh>
    <rPh sb="3" eb="5">
      <t>コウモク</t>
    </rPh>
    <rPh sb="6" eb="8">
      <t>ソウゴウ</t>
    </rPh>
    <rPh sb="8" eb="10">
      <t>ヒョウカ</t>
    </rPh>
    <phoneticPr fontId="1"/>
  </si>
  <si>
    <t>以上</t>
    <rPh sb="0" eb="2">
      <t>イジョウ</t>
    </rPh>
    <phoneticPr fontId="1"/>
  </si>
  <si>
    <t>未満</t>
    <rPh sb="0" eb="2">
      <t>ミマン</t>
    </rPh>
    <phoneticPr fontId="1"/>
  </si>
  <si>
    <t>●小項目をＡＢＣＤ評価し、各評価を点数化</t>
    <rPh sb="1" eb="4">
      <t>ショウコウモク</t>
    </rPh>
    <rPh sb="9" eb="11">
      <t>ヒョウカ</t>
    </rPh>
    <rPh sb="13" eb="14">
      <t>カク</t>
    </rPh>
    <rPh sb="14" eb="16">
      <t>ヒョウカ</t>
    </rPh>
    <rPh sb="17" eb="20">
      <t>テンスウカ</t>
    </rPh>
    <phoneticPr fontId="1"/>
  </si>
  <si>
    <t>●中項目は小項目の点数の平均をもとにＡＢＣＤ評価</t>
    <phoneticPr fontId="1"/>
  </si>
  <si>
    <t>●大項目は小項目の点数の平均をもとにＡＢＣＤ評価</t>
    <rPh sb="1" eb="2">
      <t>ダイ</t>
    </rPh>
    <rPh sb="2" eb="4">
      <t>コウモク</t>
    </rPh>
    <rPh sb="5" eb="8">
      <t>ショウコウモク</t>
    </rPh>
    <rPh sb="9" eb="11">
      <t>テンスウ</t>
    </rPh>
    <rPh sb="12" eb="14">
      <t>ヘイキン</t>
    </rPh>
    <rPh sb="22" eb="24">
      <t>ヒョウカ</t>
    </rPh>
    <phoneticPr fontId="1"/>
  </si>
  <si>
    <t>●総合評価は全ての小項目の点数の平均をもとにＡＢＣＤ評価</t>
    <rPh sb="1" eb="3">
      <t>ソウゴウ</t>
    </rPh>
    <rPh sb="3" eb="5">
      <t>ヒョウカ</t>
    </rPh>
    <rPh sb="6" eb="7">
      <t>スベ</t>
    </rPh>
    <rPh sb="9" eb="12">
      <t>ショウコウモク</t>
    </rPh>
    <rPh sb="13" eb="15">
      <t>テンスウ</t>
    </rPh>
    <rPh sb="16" eb="18">
      <t>ヘイキン</t>
    </rPh>
    <rPh sb="26" eb="28">
      <t>ヒョウカ</t>
    </rPh>
    <phoneticPr fontId="1"/>
  </si>
  <si>
    <t>※評価なしの場合は上記平均に含めない</t>
    <rPh sb="1" eb="3">
      <t>ヒョウカ</t>
    </rPh>
    <rPh sb="6" eb="8">
      <t>バアイ</t>
    </rPh>
    <rPh sb="9" eb="11">
      <t>ジョウキ</t>
    </rPh>
    <rPh sb="11" eb="13">
      <t>ヘイキン</t>
    </rPh>
    <rPh sb="14" eb="15">
      <t>フク</t>
    </rPh>
    <phoneticPr fontId="1"/>
  </si>
  <si>
    <t>各種書面について、本人及び家族へその都度説明し、適正な方法で行われている。</t>
    <rPh sb="0" eb="2">
      <t>カクシュ</t>
    </rPh>
    <rPh sb="2" eb="4">
      <t>ショメン</t>
    </rPh>
    <rPh sb="9" eb="11">
      <t>ホンニン</t>
    </rPh>
    <rPh sb="11" eb="12">
      <t>オヨ</t>
    </rPh>
    <rPh sb="13" eb="15">
      <t>カゾク</t>
    </rPh>
    <rPh sb="24" eb="26">
      <t>テキセイ</t>
    </rPh>
    <rPh sb="27" eb="29">
      <t>ホウホウ</t>
    </rPh>
    <rPh sb="30" eb="31">
      <t>オコナ</t>
    </rPh>
    <phoneticPr fontId="1"/>
  </si>
  <si>
    <t>より良いサービスの提供を目指し、研修を通した職員一人ひとりの意識改革に期待する。</t>
    <rPh sb="2" eb="3">
      <t>ヨ</t>
    </rPh>
    <rPh sb="9" eb="11">
      <t>テイキョウ</t>
    </rPh>
    <rPh sb="12" eb="14">
      <t>メザ</t>
    </rPh>
    <rPh sb="16" eb="18">
      <t>ケンシュウ</t>
    </rPh>
    <rPh sb="19" eb="20">
      <t>トオ</t>
    </rPh>
    <rPh sb="22" eb="24">
      <t>ショクイン</t>
    </rPh>
    <rPh sb="24" eb="26">
      <t>ヒトリ</t>
    </rPh>
    <rPh sb="30" eb="32">
      <t>イシキ</t>
    </rPh>
    <rPh sb="32" eb="34">
      <t>カイカク</t>
    </rPh>
    <rPh sb="35" eb="37">
      <t>キタイ</t>
    </rPh>
    <phoneticPr fontId="1"/>
  </si>
  <si>
    <t>回収率について、要因を分析の上、有効なアンケートが行われることが求められる。</t>
    <rPh sb="0" eb="2">
      <t>カイシュウ</t>
    </rPh>
    <rPh sb="2" eb="3">
      <t>リツ</t>
    </rPh>
    <rPh sb="8" eb="10">
      <t>ヨウイン</t>
    </rPh>
    <rPh sb="11" eb="13">
      <t>ブンセキ</t>
    </rPh>
    <rPh sb="14" eb="15">
      <t>ウエ</t>
    </rPh>
    <rPh sb="16" eb="18">
      <t>ユウコウ</t>
    </rPh>
    <rPh sb="25" eb="26">
      <t>オコナ</t>
    </rPh>
    <rPh sb="32" eb="33">
      <t>モト</t>
    </rPh>
    <phoneticPr fontId="1"/>
  </si>
  <si>
    <t>人件費の減は人事異動によるもの。障害福祉サービス等事業収入の減少は、収支バランスの悪化要因となり得る。</t>
    <rPh sb="0" eb="3">
      <t>ジンケンヒ</t>
    </rPh>
    <rPh sb="4" eb="5">
      <t>ゲン</t>
    </rPh>
    <rPh sb="6" eb="8">
      <t>ジンジ</t>
    </rPh>
    <rPh sb="8" eb="10">
      <t>イドウ</t>
    </rPh>
    <rPh sb="16" eb="18">
      <t>ショウガイ</t>
    </rPh>
    <rPh sb="18" eb="20">
      <t>フクシ</t>
    </rPh>
    <rPh sb="24" eb="25">
      <t>トウ</t>
    </rPh>
    <rPh sb="25" eb="27">
      <t>ジギョウ</t>
    </rPh>
    <rPh sb="27" eb="29">
      <t>シュウニュウ</t>
    </rPh>
    <rPh sb="30" eb="32">
      <t>ゲンショウ</t>
    </rPh>
    <rPh sb="34" eb="36">
      <t>シュウシ</t>
    </rPh>
    <rPh sb="41" eb="43">
      <t>アッカ</t>
    </rPh>
    <rPh sb="43" eb="45">
      <t>ヨウイン</t>
    </rPh>
    <rPh sb="48" eb="49">
      <t>エ</t>
    </rPh>
    <phoneticPr fontId="1"/>
  </si>
  <si>
    <t>今後も事業費及び事務費の縮減について、継続的にと努められたい。</t>
    <rPh sb="0" eb="2">
      <t>コンゴ</t>
    </rPh>
    <rPh sb="3" eb="6">
      <t>ジギョウヒ</t>
    </rPh>
    <rPh sb="6" eb="7">
      <t>オヨ</t>
    </rPh>
    <rPh sb="8" eb="11">
      <t>ジムヒ</t>
    </rPh>
    <rPh sb="12" eb="14">
      <t>シュクゲン</t>
    </rPh>
    <rPh sb="19" eb="22">
      <t>ケイゾクテキ</t>
    </rPh>
    <rPh sb="24" eb="25">
      <t>ツト</t>
    </rPh>
    <phoneticPr fontId="1"/>
  </si>
  <si>
    <t>引き続き、積極的な取り組みを実施すること。新規利用者の確保による、事業収入の増について取り組まれたい。</t>
    <rPh sb="0" eb="1">
      <t>ヒ</t>
    </rPh>
    <rPh sb="2" eb="3">
      <t>ツヅ</t>
    </rPh>
    <rPh sb="5" eb="8">
      <t>セッキョクテキ</t>
    </rPh>
    <rPh sb="9" eb="10">
      <t>ト</t>
    </rPh>
    <rPh sb="11" eb="12">
      <t>ク</t>
    </rPh>
    <rPh sb="14" eb="16">
      <t>ジッシ</t>
    </rPh>
    <rPh sb="33" eb="35">
      <t>ジギョウ</t>
    </rPh>
    <rPh sb="35" eb="37">
      <t>シュウニュウ</t>
    </rPh>
    <rPh sb="38" eb="39">
      <t>ゾウ</t>
    </rPh>
    <rPh sb="43" eb="44">
      <t>ト</t>
    </rPh>
    <rPh sb="45" eb="46">
      <t>ク</t>
    </rPh>
    <phoneticPr fontId="1"/>
  </si>
  <si>
    <t>適切な施設修繕により、利用者の環境整備を重視した事業運営が行われている。</t>
    <rPh sb="0" eb="2">
      <t>テキセツ</t>
    </rPh>
    <rPh sb="3" eb="5">
      <t>シセツ</t>
    </rPh>
    <rPh sb="5" eb="7">
      <t>シュウゼン</t>
    </rPh>
    <rPh sb="11" eb="14">
      <t>リヨウシャ</t>
    </rPh>
    <rPh sb="15" eb="17">
      <t>カンキョウ</t>
    </rPh>
    <rPh sb="17" eb="19">
      <t>セイビ</t>
    </rPh>
    <rPh sb="20" eb="22">
      <t>ジュウシ</t>
    </rPh>
    <rPh sb="24" eb="26">
      <t>ジギョウ</t>
    </rPh>
    <rPh sb="26" eb="28">
      <t>ウンエイ</t>
    </rPh>
    <rPh sb="29" eb="30">
      <t>オコナ</t>
    </rPh>
    <phoneticPr fontId="1"/>
  </si>
  <si>
    <t>令和元年度　指 定 管 理 者 評 価 シ ー ト</t>
    <rPh sb="0" eb="2">
      <t>レイワ</t>
    </rPh>
    <rPh sb="2" eb="3">
      <t>モト</t>
    </rPh>
    <rPh sb="3" eb="5">
      <t>ネンド</t>
    </rPh>
    <rPh sb="6" eb="7">
      <t>ユビ</t>
    </rPh>
    <rPh sb="8" eb="9">
      <t>サダム</t>
    </rPh>
    <rPh sb="10" eb="11">
      <t>カン</t>
    </rPh>
    <rPh sb="12" eb="13">
      <t>リ</t>
    </rPh>
    <rPh sb="14" eb="15">
      <t>モノ</t>
    </rPh>
    <rPh sb="16" eb="17">
      <t>ヒョウ</t>
    </rPh>
    <rPh sb="18" eb="19">
      <t>アタイ</t>
    </rPh>
    <phoneticPr fontId="1"/>
  </si>
  <si>
    <t>令和元年度　指定管理者評価シート＜１＞　指定概要　　（指定管理者によりご記入をお願いします。）</t>
    <rPh sb="0" eb="2">
      <t>レイワ</t>
    </rPh>
    <rPh sb="2" eb="3">
      <t>モト</t>
    </rPh>
    <rPh sb="3" eb="5">
      <t>ネンド</t>
    </rPh>
    <rPh sb="6" eb="8">
      <t>シテイ</t>
    </rPh>
    <rPh sb="8" eb="11">
      <t>カンリシャ</t>
    </rPh>
    <rPh sb="11" eb="13">
      <t>ヒョウカ</t>
    </rPh>
    <rPh sb="20" eb="22">
      <t>シテイ</t>
    </rPh>
    <rPh sb="22" eb="24">
      <t>ガイヨウ</t>
    </rPh>
    <rPh sb="27" eb="29">
      <t>シテイ</t>
    </rPh>
    <rPh sb="29" eb="32">
      <t>カンリシャ</t>
    </rPh>
    <rPh sb="36" eb="38">
      <t>キニュウ</t>
    </rPh>
    <rPh sb="40" eb="41">
      <t>ネガ</t>
    </rPh>
    <phoneticPr fontId="1"/>
  </si>
  <si>
    <t>　・令和元年度に改善した内容</t>
    <rPh sb="2" eb="4">
      <t>レイワ</t>
    </rPh>
    <rPh sb="4" eb="5">
      <t>モト</t>
    </rPh>
    <rPh sb="5" eb="7">
      <t>ネンド</t>
    </rPh>
    <phoneticPr fontId="1"/>
  </si>
  <si>
    <t>　・令和元年度に改善したことにによる効果</t>
    <rPh sb="2" eb="4">
      <t>レイワ</t>
    </rPh>
    <rPh sb="4" eb="5">
      <t>モト</t>
    </rPh>
    <rPh sb="5" eb="7">
      <t>ネンド</t>
    </rPh>
    <rPh sb="8" eb="10">
      <t>カイゼン</t>
    </rPh>
    <rPh sb="18" eb="20">
      <t>コウカ</t>
    </rPh>
    <phoneticPr fontId="1"/>
  </si>
  <si>
    <t>令和元年度　指定管理者評価シート＜２＞　評価結果</t>
    <rPh sb="0" eb="2">
      <t>レイワ</t>
    </rPh>
    <rPh sb="2" eb="3">
      <t>モト</t>
    </rPh>
    <rPh sb="3" eb="5">
      <t>ネンド</t>
    </rPh>
    <rPh sb="6" eb="8">
      <t>シテイ</t>
    </rPh>
    <rPh sb="8" eb="11">
      <t>カンリシャ</t>
    </rPh>
    <rPh sb="11" eb="13">
      <t>ヒョウカ</t>
    </rPh>
    <rPh sb="20" eb="22">
      <t>ヒョウカ</t>
    </rPh>
    <rPh sb="22" eb="24">
      <t>ケッカ</t>
    </rPh>
    <phoneticPr fontId="1"/>
  </si>
  <si>
    <t>意見なし</t>
    <rPh sb="0" eb="2">
      <t>イケン</t>
    </rPh>
    <phoneticPr fontId="1"/>
  </si>
  <si>
    <t>サービスの質的な向上について、今後どのように改善していくかといった項目を記載願いたい。</t>
    <rPh sb="5" eb="7">
      <t>シツテキ</t>
    </rPh>
    <rPh sb="8" eb="10">
      <t>コウジョウ</t>
    </rPh>
    <rPh sb="15" eb="17">
      <t>コンゴ</t>
    </rPh>
    <rPh sb="22" eb="24">
      <t>カイゼン</t>
    </rPh>
    <rPh sb="33" eb="35">
      <t>コウモク</t>
    </rPh>
    <rPh sb="36" eb="38">
      <t>キサイ</t>
    </rPh>
    <rPh sb="38" eb="3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</si>
</sst>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明朝"/>
      <family val="1"/>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12"/>
      <color theme="1"/>
      <name val="ＭＳ Ｐゴシック"/>
      <family val="2"/>
      <charset val="128"/>
    </font>
    <font>
      <sz val="12"/>
      <color theme="1"/>
      <name val="ＭＳ Ｐゴシック"/>
      <family val="3"/>
      <charset val="128"/>
    </font>
    <font>
      <b/>
      <sz val="11"/>
      <color theme="1"/>
      <name val="ＭＳ Ｐゴシック"/>
      <family val="3"/>
      <charset val="128"/>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79998168889431442"/>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right style="medium">
        <color indexed="64"/>
      </right>
      <top/>
      <bottom style="thin">
        <color auto="1"/>
      </bottom>
      <diagonal style="thin">
        <color auto="1"/>
      </diagonal>
    </border>
    <border>
      <left style="thin">
        <color auto="1"/>
      </left>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top/>
      <bottom style="hair">
        <color indexed="64"/>
      </bottom>
      <diagonal/>
    </border>
    <border>
      <left style="thin">
        <color auto="1"/>
      </left>
      <right style="thin">
        <color auto="1"/>
      </right>
      <top style="thin">
        <color auto="1"/>
      </top>
      <bottom style="hair">
        <color indexed="64"/>
      </bottom>
      <diagonal/>
    </border>
    <border>
      <left style="thin">
        <color auto="1"/>
      </left>
      <right/>
      <top style="thin">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thin">
        <color auto="1"/>
      </left>
      <right style="thin">
        <color auto="1"/>
      </right>
      <top style="hair">
        <color indexed="64"/>
      </top>
      <bottom style="thin">
        <color auto="1"/>
      </bottom>
      <diagonal/>
    </border>
    <border>
      <left/>
      <right/>
      <top style="hair">
        <color auto="1"/>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auto="1"/>
      </left>
      <right style="thin">
        <color auto="1"/>
      </right>
      <top style="double">
        <color indexed="64"/>
      </top>
      <bottom style="medium">
        <color indexed="64"/>
      </bottom>
      <diagonal/>
    </border>
    <border>
      <left style="thin">
        <color auto="1"/>
      </left>
      <right/>
      <top style="double">
        <color indexed="64"/>
      </top>
      <bottom style="medium">
        <color indexed="64"/>
      </bottom>
      <diagonal/>
    </border>
    <border>
      <left style="thin">
        <color auto="1"/>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n">
        <color auto="1"/>
      </right>
      <top style="thin">
        <color auto="1"/>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auto="1"/>
      </left>
      <right style="thin">
        <color auto="1"/>
      </right>
      <top/>
      <bottom style="hair">
        <color indexed="64"/>
      </bottom>
      <diagonal/>
    </border>
    <border>
      <left style="medium">
        <color auto="1"/>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thin">
        <color auto="1"/>
      </bottom>
      <diagonal/>
    </border>
    <border>
      <left/>
      <right/>
      <top style="medium">
        <color indexed="64"/>
      </top>
      <bottom style="double">
        <color indexed="64"/>
      </bottom>
      <diagonal/>
    </border>
    <border>
      <left/>
      <right style="thin">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hair">
        <color indexed="64"/>
      </top>
      <bottom/>
      <diagonal/>
    </border>
    <border diagonalDown="1">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thin">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top style="hair">
        <color indexed="64"/>
      </top>
      <bottom style="hair">
        <color indexed="64"/>
      </bottom>
      <diagonal/>
    </border>
    <border>
      <left style="medium">
        <color indexed="64"/>
      </left>
      <right style="thin">
        <color indexed="64"/>
      </right>
      <top style="thin">
        <color auto="1"/>
      </top>
      <bottom style="hair">
        <color indexed="64"/>
      </bottom>
      <diagonal/>
    </border>
    <border>
      <left style="medium">
        <color indexed="64"/>
      </left>
      <right style="thin">
        <color auto="1"/>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style="thin">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auto="1"/>
      </bottom>
      <diagonal/>
    </border>
    <border diagonalDown="1">
      <left/>
      <right/>
      <top style="medium">
        <color indexed="64"/>
      </top>
      <bottom style="thin">
        <color indexed="64"/>
      </bottom>
      <diagonal style="thin">
        <color indexed="64"/>
      </diagonal>
    </border>
    <border>
      <left/>
      <right style="thin">
        <color auto="1"/>
      </right>
      <top style="thin">
        <color auto="1"/>
      </top>
      <bottom style="hair">
        <color indexed="64"/>
      </bottom>
      <diagonal/>
    </border>
    <border diagonalDown="1">
      <left style="thin">
        <color indexed="64"/>
      </left>
      <right/>
      <top/>
      <bottom style="thin">
        <color indexed="64"/>
      </bottom>
      <diagonal style="thin">
        <color indexed="64"/>
      </diagonal>
    </border>
    <border>
      <left style="thin">
        <color auto="1"/>
      </left>
      <right/>
      <top style="hair">
        <color auto="1"/>
      </top>
      <bottom style="thin">
        <color auto="1"/>
      </bottom>
      <diagonal/>
    </border>
    <border>
      <left style="medium">
        <color indexed="64"/>
      </left>
      <right style="thin">
        <color indexed="64"/>
      </right>
      <top style="medium">
        <color indexed="64"/>
      </top>
      <bottom style="thin">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Down="1">
      <left/>
      <right/>
      <top/>
      <bottom style="thin">
        <color indexed="64"/>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auto="1"/>
      </top>
      <bottom/>
      <diagonal/>
    </border>
    <border>
      <left style="thin">
        <color indexed="64"/>
      </left>
      <right/>
      <top style="hair">
        <color auto="1"/>
      </top>
      <bottom/>
      <diagonal/>
    </border>
  </borders>
  <cellStyleXfs count="1">
    <xf numFmtId="0" fontId="0" fillId="0" borderId="0">
      <alignment vertical="center"/>
    </xf>
  </cellStyleXfs>
  <cellXfs count="655">
    <xf numFmtId="0" fontId="0" fillId="0" borderId="0" xfId="0">
      <alignment vertical="center"/>
    </xf>
    <xf numFmtId="0" fontId="3" fillId="0" borderId="0" xfId="0" applyFont="1">
      <alignment vertical="center"/>
    </xf>
    <xf numFmtId="0" fontId="3" fillId="0" borderId="0" xfId="0" applyFont="1" applyBorder="1">
      <alignment vertical="center"/>
    </xf>
    <xf numFmtId="0" fontId="2" fillId="0" borderId="0" xfId="0" applyFont="1">
      <alignment vertical="center"/>
    </xf>
    <xf numFmtId="0" fontId="6" fillId="0" borderId="0" xfId="0" applyFont="1">
      <alignment vertical="center"/>
    </xf>
    <xf numFmtId="0" fontId="8" fillId="0" borderId="0" xfId="0" applyFont="1" applyBorder="1">
      <alignment vertical="center"/>
    </xf>
    <xf numFmtId="0" fontId="8" fillId="0" borderId="0" xfId="0" applyFont="1">
      <alignment vertical="center"/>
    </xf>
    <xf numFmtId="0" fontId="9" fillId="0" borderId="0" xfId="0" applyFont="1" applyBorder="1">
      <alignment vertical="center"/>
    </xf>
    <xf numFmtId="0" fontId="10" fillId="0" borderId="10" xfId="0" applyFont="1" applyBorder="1">
      <alignment vertical="center"/>
    </xf>
    <xf numFmtId="0" fontId="10" fillId="0" borderId="15" xfId="0" applyFont="1" applyBorder="1">
      <alignment vertical="center"/>
    </xf>
    <xf numFmtId="0" fontId="10" fillId="0" borderId="1" xfId="0" applyFont="1" applyBorder="1">
      <alignment vertical="center"/>
    </xf>
    <xf numFmtId="0" fontId="3" fillId="3" borderId="11" xfId="0" quotePrefix="1" applyNumberFormat="1" applyFont="1" applyFill="1" applyBorder="1" applyAlignment="1">
      <alignment horizontal="center" vertical="center"/>
    </xf>
    <xf numFmtId="0" fontId="0" fillId="0" borderId="0" xfId="0" applyFont="1">
      <alignment vertical="center"/>
    </xf>
    <xf numFmtId="0" fontId="2" fillId="3" borderId="11" xfId="0" quotePrefix="1" applyNumberFormat="1" applyFont="1" applyFill="1" applyBorder="1" applyAlignment="1">
      <alignment horizontal="center" vertical="center"/>
    </xf>
    <xf numFmtId="0" fontId="1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3" fillId="0" borderId="0" xfId="0" applyFont="1" applyAlignment="1">
      <alignment vertical="center" wrapText="1"/>
    </xf>
    <xf numFmtId="0" fontId="11" fillId="0" borderId="0" xfId="0" applyFont="1">
      <alignment vertical="center"/>
    </xf>
    <xf numFmtId="0" fontId="9" fillId="0" borderId="0" xfId="0" applyFont="1">
      <alignment vertical="center"/>
    </xf>
    <xf numFmtId="0" fontId="0" fillId="9" borderId="0" xfId="0" applyFont="1" applyFill="1" applyBorder="1">
      <alignment vertical="center"/>
    </xf>
    <xf numFmtId="0" fontId="0" fillId="9" borderId="0" xfId="0" applyFont="1" applyFill="1" applyBorder="1" applyAlignment="1">
      <alignment horizontal="right" vertical="center"/>
    </xf>
    <xf numFmtId="0" fontId="0" fillId="0" borderId="0" xfId="0" applyFont="1" applyBorder="1" applyAlignment="1">
      <alignment horizontal="right" vertical="center"/>
    </xf>
    <xf numFmtId="0" fontId="3" fillId="0" borderId="13" xfId="0" applyFont="1" applyBorder="1">
      <alignment vertical="center"/>
    </xf>
    <xf numFmtId="0" fontId="3" fillId="0" borderId="7" xfId="0" applyFont="1" applyBorder="1">
      <alignment vertical="center"/>
    </xf>
    <xf numFmtId="0" fontId="3" fillId="0" borderId="8" xfId="0" applyFont="1" applyBorder="1">
      <alignment vertical="center"/>
    </xf>
    <xf numFmtId="0" fontId="10" fillId="0" borderId="13" xfId="0" applyFont="1" applyBorder="1" applyAlignment="1">
      <alignment horizontal="center" vertical="center"/>
    </xf>
    <xf numFmtId="0" fontId="10" fillId="0" borderId="13" xfId="0" applyFont="1" applyBorder="1">
      <alignment vertical="center"/>
    </xf>
    <xf numFmtId="0" fontId="10" fillId="0" borderId="7" xfId="0" applyFont="1" applyBorder="1">
      <alignment vertical="center"/>
    </xf>
    <xf numFmtId="0" fontId="10" fillId="0" borderId="8" xfId="0" applyFont="1" applyBorder="1">
      <alignment vertical="center"/>
    </xf>
    <xf numFmtId="0" fontId="3" fillId="3" borderId="12" xfId="0" quotePrefix="1" applyNumberFormat="1" applyFont="1" applyFill="1" applyBorder="1" applyAlignment="1">
      <alignment horizontal="center" vertical="center"/>
    </xf>
    <xf numFmtId="0" fontId="0" fillId="9" borderId="39" xfId="0" applyFont="1" applyFill="1" applyBorder="1">
      <alignment vertical="center"/>
    </xf>
    <xf numFmtId="0" fontId="0" fillId="9" borderId="39" xfId="0" applyFont="1" applyFill="1" applyBorder="1" applyAlignment="1">
      <alignment horizontal="right" vertical="center"/>
    </xf>
    <xf numFmtId="0" fontId="0" fillId="9" borderId="43" xfId="0" applyFont="1" applyFill="1" applyBorder="1">
      <alignment vertical="center"/>
    </xf>
    <xf numFmtId="0" fontId="0" fillId="9" borderId="43" xfId="0" applyFont="1" applyFill="1" applyBorder="1" applyAlignment="1">
      <alignment horizontal="right" vertical="center"/>
    </xf>
    <xf numFmtId="0" fontId="10" fillId="9" borderId="39" xfId="0" applyFont="1" applyFill="1" applyBorder="1" applyAlignment="1">
      <alignment horizontal="right" vertical="center"/>
    </xf>
    <xf numFmtId="0" fontId="2" fillId="9" borderId="40" xfId="0" applyFont="1" applyFill="1" applyBorder="1" applyAlignment="1">
      <alignment horizontal="center" vertical="center"/>
    </xf>
    <xf numFmtId="0" fontId="2" fillId="9" borderId="45" xfId="0" applyFont="1" applyFill="1" applyBorder="1" applyAlignment="1">
      <alignment horizontal="center" vertical="center"/>
    </xf>
    <xf numFmtId="0" fontId="10" fillId="9" borderId="43" xfId="0" applyFont="1" applyFill="1" applyBorder="1" applyAlignment="1">
      <alignment horizontal="right" vertical="center"/>
    </xf>
    <xf numFmtId="0" fontId="10" fillId="0" borderId="0" xfId="0" applyFont="1" applyBorder="1">
      <alignment vertical="center"/>
    </xf>
    <xf numFmtId="0" fontId="3" fillId="9" borderId="39" xfId="0" applyFont="1" applyFill="1" applyBorder="1">
      <alignment vertical="center"/>
    </xf>
    <xf numFmtId="0" fontId="3" fillId="9" borderId="43" xfId="0" applyFont="1" applyFill="1" applyBorder="1">
      <alignment vertical="center"/>
    </xf>
    <xf numFmtId="0" fontId="3" fillId="9" borderId="50" xfId="0" applyFont="1" applyFill="1" applyBorder="1">
      <alignment vertical="center"/>
    </xf>
    <xf numFmtId="0" fontId="2" fillId="9" borderId="49" xfId="0" applyFont="1" applyFill="1" applyBorder="1" applyAlignment="1">
      <alignment horizontal="center" vertical="center"/>
    </xf>
    <xf numFmtId="0" fontId="3" fillId="0" borderId="39" xfId="0" applyFont="1" applyBorder="1">
      <alignment vertical="center"/>
    </xf>
    <xf numFmtId="0" fontId="2" fillId="0" borderId="40" xfId="0" applyFont="1" applyBorder="1" applyAlignment="1">
      <alignment horizontal="center" vertical="center"/>
    </xf>
    <xf numFmtId="0" fontId="10" fillId="0" borderId="39" xfId="0" applyFont="1" applyBorder="1" applyAlignment="1">
      <alignment horizontal="right" vertical="center"/>
    </xf>
    <xf numFmtId="0" fontId="3" fillId="0" borderId="43" xfId="0" applyFont="1" applyBorder="1">
      <alignment vertical="center"/>
    </xf>
    <xf numFmtId="0" fontId="2" fillId="0" borderId="45" xfId="0" applyFont="1" applyBorder="1" applyAlignment="1">
      <alignment horizontal="center" vertical="center"/>
    </xf>
    <xf numFmtId="0" fontId="10" fillId="0" borderId="43" xfId="0" applyFont="1" applyBorder="1" applyAlignment="1">
      <alignment horizontal="right" vertical="center"/>
    </xf>
    <xf numFmtId="0" fontId="2" fillId="0" borderId="49" xfId="0" applyFont="1" applyBorder="1" applyAlignment="1">
      <alignment horizontal="center" vertical="center"/>
    </xf>
    <xf numFmtId="0" fontId="10" fillId="0" borderId="50" xfId="0" applyFont="1" applyBorder="1" applyAlignment="1">
      <alignment horizontal="right" vertical="center"/>
    </xf>
    <xf numFmtId="0" fontId="3" fillId="8" borderId="13" xfId="0" applyFont="1" applyFill="1" applyBorder="1" applyAlignment="1">
      <alignment horizontal="center" vertical="center" wrapText="1"/>
    </xf>
    <xf numFmtId="0" fontId="3" fillId="0" borderId="25" xfId="0" applyFont="1" applyBorder="1">
      <alignment vertical="center"/>
    </xf>
    <xf numFmtId="0" fontId="2" fillId="0" borderId="39" xfId="0" applyFont="1" applyBorder="1">
      <alignment vertical="center"/>
    </xf>
    <xf numFmtId="0" fontId="0" fillId="0" borderId="39" xfId="0" applyFont="1" applyBorder="1" applyAlignment="1">
      <alignment horizontal="right" vertical="center"/>
    </xf>
    <xf numFmtId="0" fontId="2" fillId="0" borderId="43" xfId="0" applyFont="1" applyBorder="1">
      <alignment vertical="center"/>
    </xf>
    <xf numFmtId="0" fontId="0" fillId="0" borderId="43" xfId="0" applyFont="1" applyBorder="1">
      <alignment vertical="center"/>
    </xf>
    <xf numFmtId="0" fontId="0" fillId="0" borderId="43" xfId="0" applyFont="1" applyBorder="1" applyAlignment="1">
      <alignment horizontal="righ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3" fillId="8" borderId="13" xfId="0" applyFont="1" applyFill="1" applyBorder="1" applyAlignment="1">
      <alignment horizontal="center" vertical="center"/>
    </xf>
    <xf numFmtId="0" fontId="2" fillId="3" borderId="12" xfId="0" quotePrefix="1" applyNumberFormat="1" applyFont="1" applyFill="1" applyBorder="1" applyAlignment="1">
      <alignment horizontal="center" vertical="center"/>
    </xf>
    <xf numFmtId="0" fontId="3" fillId="0" borderId="28" xfId="0" applyFont="1" applyBorder="1">
      <alignment vertical="center"/>
    </xf>
    <xf numFmtId="0" fontId="3" fillId="8" borderId="35" xfId="0" applyFont="1" applyFill="1" applyBorder="1" applyAlignment="1">
      <alignment horizontal="center" vertical="center"/>
    </xf>
    <xf numFmtId="0" fontId="10" fillId="0" borderId="28" xfId="0" applyFont="1" applyBorder="1">
      <alignment vertical="center"/>
    </xf>
    <xf numFmtId="0" fontId="3" fillId="0" borderId="35" xfId="0" applyFont="1" applyBorder="1" applyAlignment="1">
      <alignment horizontal="center" vertical="center"/>
    </xf>
    <xf numFmtId="0" fontId="3" fillId="0" borderId="35" xfId="0" applyFont="1" applyBorder="1">
      <alignment vertical="center"/>
    </xf>
    <xf numFmtId="0" fontId="3" fillId="0" borderId="56" xfId="0" applyFont="1" applyBorder="1">
      <alignment vertical="center"/>
    </xf>
    <xf numFmtId="0" fontId="3" fillId="8" borderId="32" xfId="0" applyFont="1" applyFill="1" applyBorder="1" applyAlignment="1">
      <alignment horizontal="center" vertical="center"/>
    </xf>
    <xf numFmtId="0" fontId="10" fillId="0" borderId="25" xfId="0" applyFont="1" applyBorder="1">
      <alignment vertical="center"/>
    </xf>
    <xf numFmtId="0" fontId="3" fillId="9" borderId="39" xfId="0" applyFont="1" applyFill="1" applyBorder="1" applyAlignment="1">
      <alignment horizontal="right" vertical="center"/>
    </xf>
    <xf numFmtId="0" fontId="3" fillId="9" borderId="50" xfId="0" applyFont="1" applyFill="1" applyBorder="1" applyAlignment="1">
      <alignment horizontal="right" vertical="center"/>
    </xf>
    <xf numFmtId="0" fontId="3" fillId="9" borderId="40" xfId="0" applyFont="1" applyFill="1" applyBorder="1">
      <alignment vertical="center"/>
    </xf>
    <xf numFmtId="0" fontId="3" fillId="9" borderId="41" xfId="0" applyFont="1" applyFill="1" applyBorder="1">
      <alignment vertical="center"/>
    </xf>
    <xf numFmtId="0" fontId="3" fillId="9" borderId="37" xfId="0" applyFont="1" applyFill="1" applyBorder="1">
      <alignment vertical="center"/>
    </xf>
    <xf numFmtId="0" fontId="3" fillId="9" borderId="43" xfId="0" applyFont="1" applyFill="1" applyBorder="1" applyAlignment="1">
      <alignment vertical="center"/>
    </xf>
    <xf numFmtId="0" fontId="3" fillId="9" borderId="43" xfId="0" applyFont="1" applyFill="1" applyBorder="1" applyAlignment="1">
      <alignment horizontal="right" vertical="center"/>
    </xf>
    <xf numFmtId="0" fontId="3" fillId="9" borderId="47" xfId="0" applyFont="1" applyFill="1" applyBorder="1">
      <alignment vertical="center"/>
    </xf>
    <xf numFmtId="0" fontId="3" fillId="3" borderId="13" xfId="0" quotePrefix="1" applyFont="1"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3" fillId="0" borderId="52" xfId="0" applyFont="1" applyFill="1" applyBorder="1">
      <alignment vertical="center"/>
    </xf>
    <xf numFmtId="0" fontId="3" fillId="0" borderId="54" xfId="0" applyFont="1" applyFill="1" applyBorder="1" applyAlignment="1">
      <alignment horizontal="center" vertical="center"/>
    </xf>
    <xf numFmtId="0" fontId="3" fillId="0" borderId="54" xfId="0" applyFont="1" applyFill="1" applyBorder="1">
      <alignment vertical="center"/>
    </xf>
    <xf numFmtId="0" fontId="3" fillId="0" borderId="55" xfId="0" applyFont="1" applyFill="1" applyBorder="1">
      <alignment vertical="center"/>
    </xf>
    <xf numFmtId="0" fontId="10" fillId="0" borderId="52" xfId="0" applyFont="1" applyFill="1" applyBorder="1">
      <alignment vertical="center"/>
    </xf>
    <xf numFmtId="0" fontId="10" fillId="0" borderId="54" xfId="0" applyFont="1" applyFill="1" applyBorder="1" applyAlignment="1">
      <alignment horizontal="center" vertical="center"/>
    </xf>
    <xf numFmtId="0" fontId="10" fillId="0" borderId="54" xfId="0" applyFont="1" applyFill="1" applyBorder="1">
      <alignment vertical="center"/>
    </xf>
    <xf numFmtId="0" fontId="10" fillId="0" borderId="55" xfId="0" applyFont="1" applyFill="1" applyBorder="1">
      <alignment vertical="center"/>
    </xf>
    <xf numFmtId="0" fontId="7" fillId="0" borderId="0" xfId="0" applyFont="1" applyBorder="1" applyAlignment="1"/>
    <xf numFmtId="0" fontId="0" fillId="0" borderId="1" xfId="0" applyFont="1" applyBorder="1" applyAlignment="1">
      <alignment horizontal="center" vertical="center"/>
    </xf>
    <xf numFmtId="0" fontId="10" fillId="4" borderId="60" xfId="0" applyFont="1" applyFill="1" applyBorder="1">
      <alignment vertical="center"/>
    </xf>
    <xf numFmtId="0" fontId="0" fillId="0" borderId="0" xfId="0" applyFont="1" applyAlignment="1"/>
    <xf numFmtId="0" fontId="0" fillId="0" borderId="62" xfId="0" applyFont="1" applyBorder="1" applyAlignment="1">
      <alignment horizontal="center" vertical="center"/>
    </xf>
    <xf numFmtId="0" fontId="3" fillId="5" borderId="8"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5" borderId="24" xfId="0" applyFont="1" applyFill="1" applyBorder="1" applyAlignment="1">
      <alignment horizontal="center" vertical="center"/>
    </xf>
    <xf numFmtId="0" fontId="3" fillId="3" borderId="20" xfId="0" applyFont="1" applyFill="1" applyBorder="1" applyAlignment="1">
      <alignment horizontal="center" vertical="center"/>
    </xf>
    <xf numFmtId="0" fontId="3" fillId="9" borderId="42" xfId="0" applyFont="1" applyFill="1" applyBorder="1" applyAlignment="1">
      <alignment horizontal="center" vertical="center"/>
    </xf>
    <xf numFmtId="0" fontId="3" fillId="9" borderId="46"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5" borderId="27" xfId="0" applyFont="1" applyFill="1" applyBorder="1" applyAlignment="1">
      <alignment horizontal="center" vertical="center"/>
    </xf>
    <xf numFmtId="0" fontId="3" fillId="9" borderId="36" xfId="0" applyFont="1" applyFill="1" applyBorder="1" applyAlignment="1">
      <alignment horizontal="center" vertical="center"/>
    </xf>
    <xf numFmtId="0" fontId="3" fillId="5" borderId="20" xfId="0" applyFont="1" applyFill="1" applyBorder="1" applyAlignment="1">
      <alignment horizontal="center" vertical="center" wrapText="1"/>
    </xf>
    <xf numFmtId="0" fontId="3" fillId="3" borderId="21" xfId="0" applyFont="1" applyFill="1" applyBorder="1" applyAlignment="1">
      <alignment horizontal="center" vertical="center"/>
    </xf>
    <xf numFmtId="0" fontId="0" fillId="0" borderId="39" xfId="0" applyFont="1" applyBorder="1">
      <alignment vertical="center"/>
    </xf>
    <xf numFmtId="0" fontId="10" fillId="0" borderId="39" xfId="0" applyFont="1" applyBorder="1">
      <alignment vertical="center"/>
    </xf>
    <xf numFmtId="0" fontId="3" fillId="3" borderId="57"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3" borderId="57" xfId="0" applyFont="1" applyFill="1" applyBorder="1" applyAlignment="1">
      <alignment horizontal="center" vertical="center"/>
    </xf>
    <xf numFmtId="0" fontId="3" fillId="9" borderId="11" xfId="0" applyFont="1" applyFill="1" applyBorder="1" applyAlignment="1">
      <alignment horizontal="center" vertical="center"/>
    </xf>
    <xf numFmtId="0" fontId="11" fillId="0" borderId="0" xfId="0" applyFont="1" applyFill="1">
      <alignment vertical="center"/>
    </xf>
    <xf numFmtId="0" fontId="3" fillId="0" borderId="16" xfId="0" applyFont="1" applyFill="1" applyBorder="1" applyAlignment="1">
      <alignment horizontal="center" vertical="center" wrapText="1"/>
    </xf>
    <xf numFmtId="0" fontId="10" fillId="0" borderId="0" xfId="0" applyFont="1" applyFill="1" applyBorder="1">
      <alignment vertical="center"/>
    </xf>
    <xf numFmtId="0" fontId="10" fillId="0" borderId="12" xfId="0" applyFont="1" applyFill="1" applyBorder="1">
      <alignment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6" fillId="0" borderId="0" xfId="0" applyFont="1" applyFill="1">
      <alignment vertical="center"/>
    </xf>
    <xf numFmtId="0" fontId="10" fillId="0" borderId="40" xfId="0" applyFont="1" applyBorder="1" applyAlignment="1">
      <alignment horizontal="center" vertical="center"/>
    </xf>
    <xf numFmtId="0" fontId="10" fillId="0" borderId="40" xfId="0" applyFont="1" applyBorder="1">
      <alignment vertical="center"/>
    </xf>
    <xf numFmtId="0" fontId="10" fillId="0" borderId="41" xfId="0" applyFont="1" applyBorder="1">
      <alignment vertical="center"/>
    </xf>
    <xf numFmtId="0" fontId="10" fillId="0" borderId="37" xfId="0" applyFont="1" applyBorder="1">
      <alignment vertical="center"/>
    </xf>
    <xf numFmtId="0" fontId="0" fillId="0" borderId="43" xfId="0" applyFont="1" applyFill="1" applyBorder="1" applyAlignment="1">
      <alignment vertical="center"/>
    </xf>
    <xf numFmtId="0" fontId="0" fillId="0" borderId="47" xfId="0" applyFont="1" applyBorder="1">
      <alignment vertical="center"/>
    </xf>
    <xf numFmtId="0" fontId="3" fillId="9" borderId="75" xfId="0" applyFont="1" applyFill="1" applyBorder="1" applyAlignment="1">
      <alignment horizontal="center" vertical="center"/>
    </xf>
    <xf numFmtId="0" fontId="0" fillId="0" borderId="8" xfId="0" applyFont="1" applyBorder="1">
      <alignment vertical="center"/>
    </xf>
    <xf numFmtId="0" fontId="0" fillId="0" borderId="65" xfId="0" applyFont="1" applyBorder="1">
      <alignment vertical="center"/>
    </xf>
    <xf numFmtId="0" fontId="0" fillId="9" borderId="45" xfId="0" applyFont="1" applyFill="1" applyBorder="1">
      <alignment vertical="center"/>
    </xf>
    <xf numFmtId="0" fontId="10" fillId="9" borderId="45" xfId="0" applyFont="1" applyFill="1" applyBorder="1" applyAlignment="1">
      <alignment horizontal="right" vertical="center"/>
    </xf>
    <xf numFmtId="0" fontId="0" fillId="0" borderId="45" xfId="0" applyFont="1" applyBorder="1">
      <alignment vertical="center"/>
    </xf>
    <xf numFmtId="0" fontId="10" fillId="0" borderId="45" xfId="0" applyFont="1" applyBorder="1" applyAlignment="1">
      <alignment horizontal="right" vertical="center"/>
    </xf>
    <xf numFmtId="0" fontId="3" fillId="9" borderId="45" xfId="0" applyFont="1" applyFill="1" applyBorder="1" applyAlignment="1">
      <alignment vertical="center"/>
    </xf>
    <xf numFmtId="0" fontId="0" fillId="9" borderId="45" xfId="0" applyFont="1" applyFill="1" applyBorder="1" applyAlignment="1">
      <alignment horizontal="right" vertical="center"/>
    </xf>
    <xf numFmtId="0" fontId="10" fillId="0" borderId="50" xfId="0" applyFont="1" applyBorder="1">
      <alignment vertical="center"/>
    </xf>
    <xf numFmtId="0" fontId="3" fillId="9" borderId="83" xfId="0" applyFont="1" applyFill="1" applyBorder="1" applyAlignment="1">
      <alignment horizontal="center" vertical="center"/>
    </xf>
    <xf numFmtId="0" fontId="3" fillId="9" borderId="40" xfId="0" applyFont="1" applyFill="1" applyBorder="1" applyAlignment="1">
      <alignment vertical="center"/>
    </xf>
    <xf numFmtId="0" fontId="2" fillId="3" borderId="93" xfId="0" applyFont="1" applyFill="1" applyBorder="1" applyAlignment="1">
      <alignment horizontal="center" vertical="center"/>
    </xf>
    <xf numFmtId="0" fontId="10" fillId="9" borderId="47" xfId="0" applyFont="1" applyFill="1" applyBorder="1" applyAlignment="1">
      <alignment horizontal="right" vertical="center"/>
    </xf>
    <xf numFmtId="0" fontId="3" fillId="0" borderId="47" xfId="0" applyFont="1" applyBorder="1">
      <alignment vertical="center"/>
    </xf>
    <xf numFmtId="0" fontId="10" fillId="0" borderId="47" xfId="0" applyFont="1" applyBorder="1" applyAlignment="1">
      <alignment horizontal="right" vertical="center"/>
    </xf>
    <xf numFmtId="0" fontId="3" fillId="9" borderId="82" xfId="0" applyFont="1" applyFill="1" applyBorder="1" applyAlignment="1">
      <alignment horizontal="center" vertical="center" wrapText="1"/>
    </xf>
    <xf numFmtId="0" fontId="3" fillId="9" borderId="83" xfId="0" applyFont="1" applyFill="1" applyBorder="1" applyAlignment="1">
      <alignment horizontal="center" vertical="center" wrapText="1"/>
    </xf>
    <xf numFmtId="0" fontId="2" fillId="0" borderId="47" xfId="0" applyFont="1" applyBorder="1">
      <alignment vertical="center"/>
    </xf>
    <xf numFmtId="0" fontId="0" fillId="0" borderId="47" xfId="0" applyFont="1" applyBorder="1" applyAlignment="1">
      <alignment horizontal="right" vertical="center"/>
    </xf>
    <xf numFmtId="0" fontId="3" fillId="9" borderId="85" xfId="0" applyFont="1" applyFill="1" applyBorder="1" applyAlignment="1">
      <alignment horizontal="center" vertical="center" wrapText="1"/>
    </xf>
    <xf numFmtId="0" fontId="3" fillId="2" borderId="20" xfId="0" applyFont="1" applyFill="1" applyBorder="1" applyAlignment="1">
      <alignment horizontal="center" vertical="center"/>
    </xf>
    <xf numFmtId="0" fontId="0" fillId="7" borderId="13" xfId="0" applyFont="1" applyFill="1" applyBorder="1">
      <alignment vertical="center"/>
    </xf>
    <xf numFmtId="0" fontId="3" fillId="2" borderId="8" xfId="0" applyFont="1" applyFill="1" applyBorder="1">
      <alignment vertical="center"/>
    </xf>
    <xf numFmtId="0" fontId="3" fillId="2" borderId="13" xfId="0" applyFont="1" applyFill="1" applyBorder="1">
      <alignment vertical="center"/>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3" fillId="0" borderId="39" xfId="0" applyFont="1" applyBorder="1" applyAlignment="1">
      <alignment horizontal="right" vertical="center"/>
    </xf>
    <xf numFmtId="0" fontId="3" fillId="0" borderId="43" xfId="0" applyFont="1" applyBorder="1" applyAlignment="1">
      <alignment horizontal="right" vertical="center"/>
    </xf>
    <xf numFmtId="0" fontId="3" fillId="0" borderId="47" xfId="0" applyFont="1" applyBorder="1" applyAlignment="1">
      <alignment horizontal="right" vertical="center"/>
    </xf>
    <xf numFmtId="0" fontId="7" fillId="0" borderId="0" xfId="0" applyFont="1" applyBorder="1" applyAlignment="1">
      <alignment horizontal="center"/>
    </xf>
    <xf numFmtId="0" fontId="3" fillId="9" borderId="66" xfId="0" applyFont="1" applyFill="1" applyBorder="1" applyAlignment="1">
      <alignment horizontal="center" vertical="center"/>
    </xf>
    <xf numFmtId="0" fontId="8" fillId="0" borderId="0" xfId="0" applyFont="1" applyAlignment="1">
      <alignment horizontal="center" vertical="center"/>
    </xf>
    <xf numFmtId="0" fontId="3" fillId="3" borderId="69" xfId="0" applyFont="1" applyFill="1" applyBorder="1" applyAlignment="1">
      <alignment horizontal="center" vertical="center"/>
    </xf>
    <xf numFmtId="0" fontId="3" fillId="0" borderId="62" xfId="0" applyFont="1" applyBorder="1" applyAlignment="1">
      <alignment horizontal="center" vertical="center" shrinkToFit="1"/>
    </xf>
    <xf numFmtId="0" fontId="3" fillId="9" borderId="85" xfId="0" applyFont="1" applyFill="1" applyBorder="1" applyAlignment="1">
      <alignment horizontal="center" vertical="center"/>
    </xf>
    <xf numFmtId="0" fontId="0" fillId="0" borderId="49" xfId="0" applyFont="1" applyBorder="1">
      <alignment vertical="center"/>
    </xf>
    <xf numFmtId="0" fontId="0" fillId="0" borderId="49" xfId="0" applyFont="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shrinkToFit="1"/>
    </xf>
    <xf numFmtId="0" fontId="3" fillId="0" borderId="52" xfId="0" applyFont="1" applyFill="1" applyBorder="1" applyAlignment="1">
      <alignment vertical="center" wrapText="1"/>
    </xf>
    <xf numFmtId="0" fontId="3" fillId="0" borderId="24" xfId="0" applyFont="1" applyFill="1" applyBorder="1" applyAlignment="1">
      <alignment horizontal="center" vertical="center" shrinkToFit="1"/>
    </xf>
    <xf numFmtId="0" fontId="3" fillId="0" borderId="25" xfId="0" applyFont="1" applyFill="1" applyBorder="1" applyAlignment="1">
      <alignment vertical="center" wrapText="1"/>
    </xf>
    <xf numFmtId="0" fontId="2" fillId="9" borderId="82" xfId="0" applyFont="1" applyFill="1" applyBorder="1" applyAlignment="1">
      <alignment horizontal="center" vertical="center"/>
    </xf>
    <xf numFmtId="0" fontId="3" fillId="9" borderId="68" xfId="0" applyFont="1" applyFill="1" applyBorder="1" applyAlignment="1">
      <alignment horizontal="center" vertical="center"/>
    </xf>
    <xf numFmtId="0" fontId="3" fillId="9" borderId="85" xfId="0" applyFont="1" applyFill="1" applyBorder="1" applyAlignment="1">
      <alignment horizontal="center" vertical="center" wrapText="1"/>
    </xf>
    <xf numFmtId="0" fontId="3" fillId="9" borderId="104" xfId="0" applyFont="1" applyFill="1" applyBorder="1" applyAlignment="1">
      <alignment horizontal="center" vertical="center" wrapText="1"/>
    </xf>
    <xf numFmtId="0" fontId="0" fillId="9" borderId="50" xfId="0" applyFont="1" applyFill="1" applyBorder="1">
      <alignment vertical="center"/>
    </xf>
    <xf numFmtId="0" fontId="3" fillId="9" borderId="50" xfId="0" applyFont="1" applyFill="1" applyBorder="1" applyAlignment="1">
      <alignment horizontal="center" vertical="center"/>
    </xf>
    <xf numFmtId="0" fontId="0" fillId="0" borderId="50" xfId="0" applyFont="1" applyBorder="1">
      <alignment vertical="center"/>
    </xf>
    <xf numFmtId="0" fontId="3" fillId="0" borderId="50" xfId="0" applyFont="1" applyBorder="1" applyAlignment="1">
      <alignment horizontal="center" vertical="center"/>
    </xf>
    <xf numFmtId="0" fontId="2" fillId="9" borderId="83" xfId="0" applyFont="1" applyFill="1" applyBorder="1" applyAlignment="1">
      <alignment horizontal="center" vertical="center"/>
    </xf>
    <xf numFmtId="0" fontId="3" fillId="9" borderId="85" xfId="0" applyFont="1" applyFill="1" applyBorder="1" applyAlignment="1">
      <alignment horizontal="center" vertical="center" wrapText="1"/>
    </xf>
    <xf numFmtId="0" fontId="0" fillId="9" borderId="50" xfId="0" applyFont="1" applyFill="1" applyBorder="1" applyAlignment="1">
      <alignment horizontal="right" vertical="center"/>
    </xf>
    <xf numFmtId="0" fontId="0" fillId="0" borderId="50" xfId="0" applyFont="1" applyBorder="1" applyAlignment="1">
      <alignment horizontal="right" vertical="center"/>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0" borderId="1" xfId="0" applyFont="1" applyBorder="1" applyAlignment="1">
      <alignment horizontal="center" vertical="center" shrinkToFit="1"/>
    </xf>
    <xf numFmtId="0" fontId="2" fillId="3" borderId="65" xfId="0" quotePrefix="1" applyNumberFormat="1" applyFont="1" applyFill="1" applyBorder="1" applyAlignment="1">
      <alignment horizontal="center" vertical="center"/>
    </xf>
    <xf numFmtId="0" fontId="10" fillId="0" borderId="65" xfId="0" applyFont="1" applyBorder="1">
      <alignment vertical="center"/>
    </xf>
    <xf numFmtId="0" fontId="10" fillId="0" borderId="2" xfId="0" applyFont="1" applyBorder="1" applyAlignment="1">
      <alignment horizontal="center" vertical="center"/>
    </xf>
    <xf numFmtId="0" fontId="0" fillId="0" borderId="4" xfId="0" applyFont="1" applyBorder="1" applyAlignment="1">
      <alignment vertical="center"/>
    </xf>
    <xf numFmtId="0" fontId="0" fillId="0" borderId="10" xfId="0"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0" fillId="0" borderId="2" xfId="0" applyFont="1" applyBorder="1" applyAlignment="1">
      <alignment horizontal="center"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1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0" xfId="0" applyFont="1" applyBorder="1" applyAlignment="1">
      <alignment horizontal="center"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1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Border="1">
      <alignment vertical="center"/>
    </xf>
    <xf numFmtId="0" fontId="7" fillId="0" borderId="8" xfId="0" applyFont="1" applyBorder="1" applyAlignment="1"/>
    <xf numFmtId="0" fontId="0" fillId="0" borderId="10" xfId="0" applyBorder="1">
      <alignment vertical="center"/>
    </xf>
    <xf numFmtId="0" fontId="0" fillId="0" borderId="15" xfId="0" applyBorder="1">
      <alignment vertical="center"/>
    </xf>
    <xf numFmtId="0" fontId="0" fillId="0" borderId="14" xfId="0" applyBorder="1">
      <alignment vertical="center"/>
    </xf>
    <xf numFmtId="0" fontId="5" fillId="0" borderId="63" xfId="0" applyFont="1" applyFill="1" applyBorder="1" applyAlignment="1">
      <alignment vertical="center" wrapText="1"/>
    </xf>
    <xf numFmtId="0" fontId="5" fillId="0" borderId="39" xfId="0" applyFont="1" applyFill="1" applyBorder="1" applyAlignment="1">
      <alignment vertical="center" wrapText="1"/>
    </xf>
    <xf numFmtId="0" fontId="5" fillId="0" borderId="64" xfId="0" applyFont="1" applyFill="1" applyBorder="1" applyAlignment="1">
      <alignment vertical="center" wrapText="1"/>
    </xf>
    <xf numFmtId="0" fontId="5" fillId="0" borderId="94" xfId="0" applyFont="1" applyFill="1" applyBorder="1" applyAlignment="1">
      <alignment vertical="center" wrapText="1"/>
    </xf>
    <xf numFmtId="0" fontId="5" fillId="0" borderId="95" xfId="0" applyFont="1" applyFill="1" applyBorder="1" applyAlignment="1">
      <alignment vertical="center" wrapText="1"/>
    </xf>
    <xf numFmtId="0" fontId="5" fillId="0" borderId="96"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48" xfId="0" applyFont="1" applyBorder="1" applyAlignment="1">
      <alignment vertical="center" wrapText="1"/>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2" fillId="3" borderId="20" xfId="0" applyFont="1" applyFill="1" applyBorder="1" applyAlignment="1">
      <alignment vertical="center" wrapText="1"/>
    </xf>
    <xf numFmtId="0" fontId="3" fillId="3" borderId="8" xfId="0" applyFont="1" applyFill="1" applyBorder="1" applyAlignment="1">
      <alignment vertical="center" wrapText="1"/>
    </xf>
    <xf numFmtId="0" fontId="3" fillId="3" borderId="19" xfId="0" applyFont="1" applyFill="1" applyBorder="1" applyAlignment="1">
      <alignment vertical="center" wrapText="1"/>
    </xf>
    <xf numFmtId="0" fontId="3" fillId="9" borderId="42" xfId="0" applyFont="1" applyFill="1" applyBorder="1" applyAlignment="1">
      <alignment vertical="center" wrapText="1"/>
    </xf>
    <xf numFmtId="0" fontId="3" fillId="9" borderId="43" xfId="0" applyFont="1" applyFill="1" applyBorder="1" applyAlignment="1">
      <alignment vertical="center" wrapText="1"/>
    </xf>
    <xf numFmtId="0" fontId="3" fillId="9" borderId="44" xfId="0" applyFont="1" applyFill="1" applyBorder="1" applyAlignment="1">
      <alignment vertical="center" wrapText="1"/>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0" fontId="3" fillId="9" borderId="48" xfId="0" applyFont="1" applyFill="1" applyBorder="1" applyAlignment="1">
      <alignment vertical="center" wrapText="1"/>
    </xf>
    <xf numFmtId="0" fontId="3" fillId="9" borderId="36" xfId="0" applyFont="1" applyFill="1" applyBorder="1" applyAlignment="1">
      <alignment vertical="center" wrapText="1"/>
    </xf>
    <xf numFmtId="0" fontId="3" fillId="9" borderId="37" xfId="0" applyFont="1" applyFill="1" applyBorder="1" applyAlignment="1">
      <alignment vertical="center" wrapText="1"/>
    </xf>
    <xf numFmtId="0" fontId="3" fillId="9" borderId="38" xfId="0" applyFont="1" applyFill="1" applyBorder="1" applyAlignment="1">
      <alignment vertical="center" wrapText="1"/>
    </xf>
    <xf numFmtId="0" fontId="3" fillId="9" borderId="42" xfId="0" applyFont="1" applyFill="1" applyBorder="1" applyAlignment="1">
      <alignment vertical="center" wrapText="1" shrinkToFit="1"/>
    </xf>
    <xf numFmtId="0" fontId="3" fillId="9" borderId="43" xfId="0" applyFont="1" applyFill="1" applyBorder="1" applyAlignment="1">
      <alignment vertical="center" wrapText="1" shrinkToFit="1"/>
    </xf>
    <xf numFmtId="0" fontId="3" fillId="9" borderId="44" xfId="0" applyFont="1" applyFill="1" applyBorder="1" applyAlignment="1">
      <alignment vertical="center" wrapText="1" shrinkToFit="1"/>
    </xf>
    <xf numFmtId="0" fontId="5" fillId="0" borderId="21" xfId="0" applyFont="1" applyFill="1" applyBorder="1" applyAlignment="1">
      <alignment vertical="center" wrapText="1"/>
    </xf>
    <xf numFmtId="0" fontId="5" fillId="0" borderId="15" xfId="0" applyFont="1" applyFill="1" applyBorder="1" applyAlignment="1">
      <alignment vertical="center" wrapText="1"/>
    </xf>
    <xf numFmtId="0" fontId="5" fillId="0" borderId="22" xfId="0" applyFont="1" applyFill="1" applyBorder="1" applyAlignment="1">
      <alignment vertical="center" wrapText="1"/>
    </xf>
    <xf numFmtId="0" fontId="3" fillId="9" borderId="46" xfId="0" applyFont="1" applyFill="1" applyBorder="1" applyAlignment="1">
      <alignment vertical="center" wrapText="1" shrinkToFit="1"/>
    </xf>
    <xf numFmtId="0" fontId="3" fillId="9" borderId="47" xfId="0" applyFont="1" applyFill="1" applyBorder="1" applyAlignment="1">
      <alignment vertical="center" wrapText="1" shrinkToFit="1"/>
    </xf>
    <xf numFmtId="0" fontId="3" fillId="9" borderId="48" xfId="0" applyFont="1" applyFill="1" applyBorder="1" applyAlignment="1">
      <alignment vertical="center" wrapText="1" shrinkToFit="1"/>
    </xf>
    <xf numFmtId="0" fontId="10" fillId="6" borderId="81" xfId="0" applyFont="1" applyFill="1" applyBorder="1" applyAlignment="1">
      <alignment vertical="center" wrapText="1"/>
    </xf>
    <xf numFmtId="0" fontId="10" fillId="6" borderId="44" xfId="0" applyFont="1" applyFill="1" applyBorder="1" applyAlignment="1">
      <alignment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9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92" xfId="0" applyFont="1" applyBorder="1" applyAlignment="1">
      <alignment vertical="center"/>
    </xf>
    <xf numFmtId="0" fontId="0" fillId="0" borderId="48" xfId="0" applyFont="1" applyBorder="1" applyAlignment="1">
      <alignment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3" fillId="6" borderId="21" xfId="0" applyFont="1" applyFill="1" applyBorder="1" applyAlignment="1">
      <alignment vertical="center" wrapText="1"/>
    </xf>
    <xf numFmtId="0" fontId="3" fillId="6" borderId="15" xfId="0" applyFont="1" applyFill="1" applyBorder="1" applyAlignment="1">
      <alignment vertical="center" wrapText="1"/>
    </xf>
    <xf numFmtId="0" fontId="3" fillId="6" borderId="22" xfId="0" applyFont="1" applyFill="1" applyBorder="1" applyAlignment="1">
      <alignment vertical="center" wrapText="1"/>
    </xf>
    <xf numFmtId="0" fontId="3" fillId="6" borderId="98" xfId="0" applyFont="1" applyFill="1" applyBorder="1" applyAlignment="1">
      <alignment vertical="center" wrapText="1"/>
    </xf>
    <xf numFmtId="0" fontId="3" fillId="6" borderId="99" xfId="0" applyFont="1" applyFill="1" applyBorder="1" applyAlignment="1">
      <alignment vertical="center" wrapText="1"/>
    </xf>
    <xf numFmtId="0" fontId="3" fillId="6" borderId="100" xfId="0" applyFont="1" applyFill="1" applyBorder="1" applyAlignment="1">
      <alignment vertical="center" wrapText="1"/>
    </xf>
    <xf numFmtId="0" fontId="10" fillId="0" borderId="20" xfId="0" applyFont="1" applyBorder="1" applyAlignment="1">
      <alignment vertical="center" wrapText="1"/>
    </xf>
    <xf numFmtId="0" fontId="10" fillId="0" borderId="8" xfId="0" applyFont="1" applyBorder="1" applyAlignment="1">
      <alignment vertical="center" wrapText="1"/>
    </xf>
    <xf numFmtId="0" fontId="10" fillId="0" borderId="19" xfId="0" applyFont="1" applyBorder="1" applyAlignment="1">
      <alignment vertical="center" wrapText="1"/>
    </xf>
    <xf numFmtId="0" fontId="10" fillId="0" borderId="98" xfId="0" applyFont="1" applyBorder="1" applyAlignment="1">
      <alignment horizontal="left" vertical="center" wrapText="1"/>
    </xf>
    <xf numFmtId="0" fontId="10" fillId="0" borderId="99" xfId="0" applyFont="1" applyBorder="1" applyAlignment="1">
      <alignment horizontal="left" vertical="center" wrapText="1"/>
    </xf>
    <xf numFmtId="0" fontId="10" fillId="0" borderId="10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8" xfId="0" applyFont="1" applyBorder="1" applyAlignment="1">
      <alignment horizontal="left" vertical="center" wrapText="1"/>
    </xf>
    <xf numFmtId="0" fontId="10" fillId="6" borderId="92" xfId="0" applyFont="1" applyFill="1" applyBorder="1" applyAlignment="1">
      <alignment vertical="center" wrapText="1"/>
    </xf>
    <xf numFmtId="0" fontId="10" fillId="6" borderId="48" xfId="0" applyFont="1" applyFill="1" applyBorder="1" applyAlignment="1">
      <alignment vertical="center" wrapText="1"/>
    </xf>
    <xf numFmtId="0" fontId="10" fillId="0" borderId="92" xfId="0" applyFont="1" applyBorder="1" applyAlignment="1">
      <alignment horizontal="left" vertical="center" wrapText="1"/>
    </xf>
    <xf numFmtId="0" fontId="10" fillId="0" borderId="48" xfId="0" applyFont="1" applyBorder="1" applyAlignment="1">
      <alignment horizontal="left" vertical="center" wrapText="1"/>
    </xf>
    <xf numFmtId="0" fontId="3" fillId="5" borderId="24" xfId="0" applyFont="1" applyFill="1" applyBorder="1" applyAlignment="1">
      <alignment vertical="center" wrapText="1"/>
    </xf>
    <xf numFmtId="0" fontId="3" fillId="5" borderId="25" xfId="0" applyFont="1" applyFill="1" applyBorder="1" applyAlignment="1">
      <alignment vertical="center" wrapText="1"/>
    </xf>
    <xf numFmtId="0" fontId="3" fillId="5" borderId="26" xfId="0" applyFont="1" applyFill="1" applyBorder="1" applyAlignment="1">
      <alignment vertical="center" wrapText="1"/>
    </xf>
    <xf numFmtId="0" fontId="3" fillId="3" borderId="20" xfId="0" applyFont="1" applyFill="1" applyBorder="1" applyAlignment="1">
      <alignment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10" fillId="0" borderId="91" xfId="0" applyFont="1" applyBorder="1" applyAlignment="1">
      <alignment horizontal="center" vertical="center"/>
    </xf>
    <xf numFmtId="0" fontId="10" fillId="0" borderId="30" xfId="0" applyFont="1" applyBorder="1" applyAlignment="1">
      <alignment horizontal="center" vertical="center"/>
    </xf>
    <xf numFmtId="0" fontId="3" fillId="6" borderId="41"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10" fillId="0" borderId="81" xfId="0" applyFont="1" applyBorder="1" applyAlignment="1">
      <alignment horizontal="left" vertical="center" wrapText="1"/>
    </xf>
    <xf numFmtId="0" fontId="10" fillId="0" borderId="44" xfId="0" applyFont="1" applyBorder="1" applyAlignment="1">
      <alignment horizontal="left" vertical="center" wrapText="1"/>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6" borderId="92"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2" fillId="6" borderId="98" xfId="0" applyFont="1" applyFill="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3" xfId="0" applyFont="1" applyBorder="1" applyAlignment="1">
      <alignment horizontal="left" vertical="center" wrapText="1"/>
    </xf>
    <xf numFmtId="0" fontId="10" fillId="6" borderId="81" xfId="0" applyFont="1" applyFill="1" applyBorder="1" applyAlignment="1">
      <alignment horizontal="left" vertical="center" wrapText="1"/>
    </xf>
    <xf numFmtId="0" fontId="10" fillId="6" borderId="44" xfId="0" applyFont="1" applyFill="1" applyBorder="1" applyAlignment="1">
      <alignment horizontal="left" vertical="center" wrapText="1"/>
    </xf>
    <xf numFmtId="0" fontId="9" fillId="6" borderId="81" xfId="0" applyFont="1" applyFill="1" applyBorder="1" applyAlignment="1">
      <alignment horizontal="left" vertical="center" wrapText="1"/>
    </xf>
    <xf numFmtId="0" fontId="9" fillId="6" borderId="44" xfId="0" applyFont="1" applyFill="1" applyBorder="1" applyAlignment="1">
      <alignment horizontal="left" vertical="center" wrapText="1"/>
    </xf>
    <xf numFmtId="0" fontId="3" fillId="6" borderId="81" xfId="0" applyFont="1" applyFill="1" applyBorder="1" applyAlignment="1">
      <alignment horizontal="left" vertical="center" wrapText="1"/>
    </xf>
    <xf numFmtId="0" fontId="3" fillId="6" borderId="44" xfId="0" applyFont="1" applyFill="1" applyBorder="1" applyAlignment="1">
      <alignment horizontal="lef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5" borderId="27" xfId="0" applyFont="1" applyFill="1" applyBorder="1" applyAlignment="1">
      <alignment vertical="center" wrapText="1"/>
    </xf>
    <xf numFmtId="0" fontId="3" fillId="5" borderId="28" xfId="0" applyFont="1" applyFill="1" applyBorder="1" applyAlignment="1">
      <alignment vertical="center" wrapText="1"/>
    </xf>
    <xf numFmtId="0" fontId="3" fillId="5" borderId="29" xfId="0" applyFont="1" applyFill="1" applyBorder="1" applyAlignment="1">
      <alignment vertical="center" wrapText="1"/>
    </xf>
    <xf numFmtId="0" fontId="3" fillId="3" borderId="57" xfId="0" applyFont="1" applyFill="1" applyBorder="1" applyAlignment="1">
      <alignment vertical="center" wrapText="1" shrinkToFit="1"/>
    </xf>
    <xf numFmtId="0" fontId="3" fillId="3" borderId="58" xfId="0" applyFont="1" applyFill="1" applyBorder="1" applyAlignment="1">
      <alignment vertical="center" wrapText="1" shrinkToFit="1"/>
    </xf>
    <xf numFmtId="0" fontId="3" fillId="3" borderId="59" xfId="0" applyFont="1" applyFill="1" applyBorder="1" applyAlignment="1">
      <alignment vertical="center" wrapText="1" shrinkToFit="1"/>
    </xf>
    <xf numFmtId="0" fontId="3" fillId="9" borderId="23" xfId="0" applyFont="1" applyFill="1" applyBorder="1" applyAlignment="1">
      <alignment vertical="center" wrapText="1"/>
    </xf>
    <xf numFmtId="0" fontId="3" fillId="9" borderId="3" xfId="0" applyFont="1" applyFill="1" applyBorder="1" applyAlignment="1">
      <alignment vertical="center" wrapText="1"/>
    </xf>
    <xf numFmtId="0" fontId="3" fillId="9" borderId="17" xfId="0" applyFont="1" applyFill="1" applyBorder="1" applyAlignment="1">
      <alignment vertical="center" wrapText="1"/>
    </xf>
    <xf numFmtId="0" fontId="3" fillId="9" borderId="63" xfId="0" applyFont="1" applyFill="1" applyBorder="1" applyAlignment="1">
      <alignment vertical="center" wrapText="1"/>
    </xf>
    <xf numFmtId="0" fontId="3" fillId="9" borderId="39" xfId="0" applyFont="1" applyFill="1" applyBorder="1" applyAlignment="1">
      <alignment vertical="center" wrapText="1"/>
    </xf>
    <xf numFmtId="0" fontId="3" fillId="9" borderId="64" xfId="0" applyFont="1" applyFill="1" applyBorder="1" applyAlignment="1">
      <alignment vertical="center" wrapText="1"/>
    </xf>
    <xf numFmtId="0" fontId="3" fillId="9" borderId="66" xfId="0" applyFont="1" applyFill="1" applyBorder="1" applyAlignment="1">
      <alignment vertical="center" wrapText="1"/>
    </xf>
    <xf numFmtId="0" fontId="3" fillId="9" borderId="50" xfId="0" applyFont="1" applyFill="1" applyBorder="1" applyAlignment="1">
      <alignment vertical="center" wrapText="1"/>
    </xf>
    <xf numFmtId="0" fontId="3" fillId="9" borderId="67" xfId="0" applyFont="1" applyFill="1" applyBorder="1" applyAlignment="1">
      <alignment vertical="center" wrapText="1"/>
    </xf>
    <xf numFmtId="0" fontId="3" fillId="9" borderId="20" xfId="0" applyFont="1" applyFill="1" applyBorder="1" applyAlignment="1">
      <alignment vertical="center" wrapText="1"/>
    </xf>
    <xf numFmtId="0" fontId="3" fillId="9" borderId="8" xfId="0" applyFont="1" applyFill="1" applyBorder="1" applyAlignment="1">
      <alignment vertical="center" wrapText="1"/>
    </xf>
    <xf numFmtId="0" fontId="3" fillId="9" borderId="19" xfId="0" applyFont="1" applyFill="1" applyBorder="1" applyAlignment="1">
      <alignment vertical="center" wrapText="1"/>
    </xf>
    <xf numFmtId="0" fontId="12" fillId="3" borderId="20" xfId="0" applyFont="1" applyFill="1" applyBorder="1" applyAlignment="1">
      <alignment vertical="center" wrapText="1" shrinkToFit="1"/>
    </xf>
    <xf numFmtId="0" fontId="13" fillId="3" borderId="8" xfId="0" applyFont="1" applyFill="1" applyBorder="1" applyAlignment="1">
      <alignment vertical="center" wrapText="1" shrinkToFit="1"/>
    </xf>
    <xf numFmtId="0" fontId="13" fillId="3" borderId="19" xfId="0" applyFont="1" applyFill="1" applyBorder="1" applyAlignment="1">
      <alignment vertical="center" wrapText="1" shrinkToFit="1"/>
    </xf>
    <xf numFmtId="0" fontId="3" fillId="9" borderId="36" xfId="0" applyFont="1" applyFill="1" applyBorder="1" applyAlignment="1">
      <alignment vertical="center" wrapText="1" shrinkToFit="1"/>
    </xf>
    <xf numFmtId="0" fontId="3" fillId="9" borderId="37" xfId="0" applyFont="1" applyFill="1" applyBorder="1" applyAlignment="1">
      <alignment vertical="center" wrapText="1" shrinkToFit="1"/>
    </xf>
    <xf numFmtId="0" fontId="3" fillId="9" borderId="38" xfId="0" applyFont="1" applyFill="1" applyBorder="1" applyAlignment="1">
      <alignment vertical="center" wrapText="1" shrinkToFit="1"/>
    </xf>
    <xf numFmtId="0" fontId="3" fillId="0" borderId="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6" borderId="41" xfId="0" applyFont="1" applyFill="1" applyBorder="1" applyAlignment="1">
      <alignment vertical="center" wrapText="1"/>
    </xf>
    <xf numFmtId="0" fontId="3" fillId="6" borderId="38" xfId="0" applyFont="1" applyFill="1" applyBorder="1" applyAlignment="1">
      <alignment vertical="center" wrapText="1"/>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0" borderId="41" xfId="0" applyFont="1" applyFill="1" applyBorder="1" applyAlignment="1">
      <alignment vertical="center" wrapText="1"/>
    </xf>
    <xf numFmtId="0" fontId="3" fillId="0" borderId="38" xfId="0" applyFont="1" applyFill="1" applyBorder="1" applyAlignment="1">
      <alignment vertical="center" wrapText="1"/>
    </xf>
    <xf numFmtId="0" fontId="3" fillId="0" borderId="92" xfId="0" applyFont="1" applyFill="1" applyBorder="1" applyAlignment="1">
      <alignment vertical="center" wrapText="1"/>
    </xf>
    <xf numFmtId="0" fontId="3" fillId="0" borderId="48" xfId="0" applyFont="1" applyFill="1" applyBorder="1" applyAlignment="1">
      <alignment vertical="center" wrapText="1"/>
    </xf>
    <xf numFmtId="0" fontId="2"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0" fontId="3" fillId="0" borderId="21" xfId="0" applyFont="1" applyBorder="1" applyAlignment="1">
      <alignment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6" borderId="45" xfId="0" applyFont="1" applyFill="1" applyBorder="1" applyAlignment="1">
      <alignment vertical="center" wrapText="1"/>
    </xf>
    <xf numFmtId="0" fontId="3" fillId="6" borderId="81" xfId="0" applyFont="1" applyFill="1" applyBorder="1" applyAlignment="1">
      <alignment vertical="center" wrapText="1"/>
    </xf>
    <xf numFmtId="0" fontId="3" fillId="5" borderId="20" xfId="0" applyFont="1" applyFill="1" applyBorder="1" applyAlignment="1">
      <alignment vertical="center" wrapText="1"/>
    </xf>
    <xf numFmtId="0" fontId="3" fillId="5" borderId="8" xfId="0" applyFont="1" applyFill="1" applyBorder="1" applyAlignment="1">
      <alignment vertical="center" wrapText="1"/>
    </xf>
    <xf numFmtId="0" fontId="3" fillId="5" borderId="19" xfId="0" applyFont="1" applyFill="1" applyBorder="1" applyAlignment="1">
      <alignment vertical="center" wrapText="1"/>
    </xf>
    <xf numFmtId="0" fontId="3" fillId="3" borderId="21"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2" fillId="3" borderId="20" xfId="0" applyFont="1" applyFill="1" applyBorder="1" applyAlignment="1">
      <alignment horizontal="left" vertical="center"/>
    </xf>
    <xf numFmtId="0" fontId="3" fillId="3" borderId="8" xfId="0" applyFont="1" applyFill="1" applyBorder="1" applyAlignment="1">
      <alignment horizontal="left" vertical="center"/>
    </xf>
    <xf numFmtId="0" fontId="3" fillId="3" borderId="19" xfId="0" applyFont="1" applyFill="1" applyBorder="1" applyAlignment="1">
      <alignment horizontal="left" vertical="center"/>
    </xf>
    <xf numFmtId="0" fontId="2" fillId="3" borderId="8" xfId="0" applyFont="1" applyFill="1" applyBorder="1" applyAlignment="1">
      <alignment vertical="center"/>
    </xf>
    <xf numFmtId="0" fontId="2" fillId="3" borderId="57" xfId="0" applyFont="1" applyFill="1" applyBorder="1" applyAlignment="1">
      <alignment vertical="center"/>
    </xf>
    <xf numFmtId="0" fontId="3" fillId="4" borderId="33" xfId="0" applyFont="1" applyFill="1" applyBorder="1" applyAlignment="1">
      <alignment horizontal="center" vertical="center" shrinkToFit="1"/>
    </xf>
    <xf numFmtId="0" fontId="3" fillId="4" borderId="70"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6" fillId="0" borderId="98" xfId="0" applyFont="1" applyBorder="1" applyAlignment="1">
      <alignment horizontal="center" vertical="center"/>
    </xf>
    <xf numFmtId="0" fontId="6" fillId="0" borderId="9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67" xfId="0" applyFont="1" applyFill="1" applyBorder="1" applyAlignment="1">
      <alignment horizontal="center" vertical="center"/>
    </xf>
    <xf numFmtId="0" fontId="3" fillId="4" borderId="33"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10" fillId="4" borderId="60" xfId="0" applyFont="1" applyFill="1" applyBorder="1" applyAlignment="1">
      <alignment vertical="center"/>
    </xf>
    <xf numFmtId="0" fontId="10" fillId="4" borderId="61" xfId="0" applyFont="1" applyFill="1" applyBorder="1" applyAlignment="1">
      <alignment vertical="center"/>
    </xf>
    <xf numFmtId="0" fontId="3" fillId="9" borderId="40" xfId="0" applyFont="1" applyFill="1" applyBorder="1" applyAlignment="1">
      <alignment horizontal="center" vertical="center"/>
    </xf>
    <xf numFmtId="0" fontId="3" fillId="9" borderId="45"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83" xfId="0" applyFont="1" applyFill="1" applyBorder="1" applyAlignment="1">
      <alignment horizontal="center" vertical="center" wrapText="1"/>
    </xf>
    <xf numFmtId="0" fontId="3" fillId="9" borderId="85" xfId="0" applyFont="1" applyFill="1" applyBorder="1" applyAlignment="1">
      <alignment horizontal="center" vertical="center" wrapText="1"/>
    </xf>
    <xf numFmtId="0" fontId="3" fillId="9" borderId="82" xfId="0" applyFont="1" applyFill="1" applyBorder="1" applyAlignment="1">
      <alignment horizontal="center" vertical="center" wrapText="1"/>
    </xf>
    <xf numFmtId="0" fontId="0" fillId="0" borderId="62" xfId="0" applyFont="1" applyBorder="1" applyAlignment="1">
      <alignment horizontal="center" vertical="center"/>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3" fillId="0" borderId="78" xfId="0" applyFont="1" applyBorder="1" applyAlignment="1">
      <alignment horizontal="center" vertical="center"/>
    </xf>
    <xf numFmtId="0" fontId="3" fillId="0" borderId="76"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3" fillId="6" borderId="3" xfId="0" applyFont="1" applyFill="1" applyBorder="1" applyAlignment="1">
      <alignment vertical="center" wrapText="1"/>
    </xf>
    <xf numFmtId="0" fontId="3" fillId="6" borderId="17" xfId="0" applyFont="1" applyFill="1" applyBorder="1" applyAlignment="1">
      <alignment vertical="center" wrapText="1"/>
    </xf>
    <xf numFmtId="0" fontId="3" fillId="6" borderId="39" xfId="0" applyFont="1" applyFill="1" applyBorder="1" applyAlignment="1">
      <alignment vertical="center" wrapText="1"/>
    </xf>
    <xf numFmtId="0" fontId="3" fillId="6" borderId="64" xfId="0" applyFont="1" applyFill="1" applyBorder="1" applyAlignment="1">
      <alignment vertical="center" wrapText="1"/>
    </xf>
    <xf numFmtId="0" fontId="10" fillId="0" borderId="50" xfId="0" applyFont="1" applyBorder="1" applyAlignment="1">
      <alignment vertical="center" wrapText="1" shrinkToFit="1"/>
    </xf>
    <xf numFmtId="0" fontId="10" fillId="0" borderId="67" xfId="0" applyFont="1" applyBorder="1" applyAlignment="1">
      <alignment vertical="center" wrapText="1" shrinkToFit="1"/>
    </xf>
    <xf numFmtId="0" fontId="10" fillId="0" borderId="39" xfId="0" applyFont="1" applyBorder="1" applyAlignment="1">
      <alignment vertical="center" wrapText="1" shrinkToFit="1"/>
    </xf>
    <xf numFmtId="0" fontId="10" fillId="0" borderId="64" xfId="0" applyFont="1" applyBorder="1" applyAlignment="1">
      <alignment vertical="center" wrapText="1" shrinkToFit="1"/>
    </xf>
    <xf numFmtId="0" fontId="3" fillId="0" borderId="50" xfId="0" applyFont="1" applyFill="1" applyBorder="1" applyAlignment="1">
      <alignment vertical="center" wrapText="1"/>
    </xf>
    <xf numFmtId="0" fontId="3" fillId="0" borderId="67" xfId="0" applyFont="1" applyFill="1" applyBorder="1" applyAlignment="1">
      <alignment vertical="center" wrapText="1"/>
    </xf>
    <xf numFmtId="0" fontId="3" fillId="0" borderId="8" xfId="0" applyFont="1" applyFill="1" applyBorder="1" applyAlignment="1">
      <alignment vertical="center" wrapText="1"/>
    </xf>
    <xf numFmtId="0" fontId="3" fillId="0" borderId="19" xfId="0" applyFont="1" applyFill="1" applyBorder="1" applyAlignment="1">
      <alignment vertical="center" wrapText="1"/>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3" fillId="0" borderId="77" xfId="0" applyFont="1" applyBorder="1" applyAlignment="1">
      <alignment horizontal="center" vertical="center"/>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0" fontId="10" fillId="0" borderId="64" xfId="0" applyFont="1" applyBorder="1" applyAlignment="1">
      <alignment horizontal="left" vertical="center" wrapText="1"/>
    </xf>
    <xf numFmtId="0" fontId="0" fillId="0" borderId="50" xfId="0" applyFont="1" applyBorder="1" applyAlignment="1">
      <alignment horizontal="left" vertical="center" wrapText="1"/>
    </xf>
    <xf numFmtId="0" fontId="0" fillId="0" borderId="67" xfId="0" applyFont="1" applyBorder="1" applyAlignment="1">
      <alignment horizontal="left" vertical="center" wrapText="1"/>
    </xf>
    <xf numFmtId="0" fontId="0" fillId="0" borderId="39" xfId="0" applyFont="1" applyBorder="1" applyAlignment="1">
      <alignment horizontal="left" vertical="center" wrapText="1"/>
    </xf>
    <xf numFmtId="0" fontId="0" fillId="0" borderId="64" xfId="0" applyFont="1" applyBorder="1" applyAlignment="1">
      <alignment horizontal="left" vertical="center" wrapText="1"/>
    </xf>
    <xf numFmtId="0" fontId="0" fillId="0" borderId="8" xfId="0" applyFont="1" applyBorder="1" applyAlignment="1">
      <alignment horizontal="left" vertical="center" wrapText="1"/>
    </xf>
    <xf numFmtId="0" fontId="0"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5" xfId="0" applyFont="1" applyBorder="1" applyAlignment="1">
      <alignment horizontal="left" vertical="center" wrapText="1"/>
    </xf>
    <xf numFmtId="0" fontId="9" fillId="0" borderId="22" xfId="0" applyFont="1" applyBorder="1" applyAlignment="1">
      <alignment horizontal="left" vertical="center" wrapText="1"/>
    </xf>
    <xf numFmtId="0" fontId="3" fillId="0" borderId="40"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0" fontId="6" fillId="0" borderId="85"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12" fillId="3" borderId="57" xfId="0" applyFont="1" applyFill="1" applyBorder="1" applyAlignment="1">
      <alignment vertical="center" wrapText="1" shrinkToFit="1"/>
    </xf>
    <xf numFmtId="0" fontId="13" fillId="3" borderId="58" xfId="0" applyFont="1" applyFill="1" applyBorder="1" applyAlignment="1">
      <alignment vertical="center" wrapText="1" shrinkToFit="1"/>
    </xf>
    <xf numFmtId="0" fontId="13" fillId="3" borderId="59" xfId="0" applyFont="1" applyFill="1" applyBorder="1" applyAlignment="1">
      <alignment vertical="center" wrapText="1" shrinkToFit="1"/>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0" fontId="11" fillId="0" borderId="23" xfId="0" applyFont="1" applyBorder="1" applyAlignment="1">
      <alignment horizontal="center" vertical="center"/>
    </xf>
    <xf numFmtId="0" fontId="11" fillId="0" borderId="3" xfId="0" applyFont="1" applyBorder="1" applyAlignment="1">
      <alignment horizontal="center" vertical="center"/>
    </xf>
    <xf numFmtId="0" fontId="11" fillId="0" borderId="17" xfId="0" applyFont="1" applyBorder="1" applyAlignment="1">
      <alignment horizontal="center" vertical="center"/>
    </xf>
    <xf numFmtId="0" fontId="3" fillId="0" borderId="3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6" borderId="21"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22" xfId="0" applyFont="1" applyFill="1" applyBorder="1" applyAlignment="1">
      <alignment horizontal="left" vertical="center" wrapText="1"/>
    </xf>
    <xf numFmtId="0" fontId="10" fillId="0" borderId="20" xfId="0" applyFont="1" applyBorder="1" applyAlignment="1">
      <alignment horizontal="left" vertical="center" wrapText="1"/>
    </xf>
    <xf numFmtId="0" fontId="10" fillId="0" borderId="8" xfId="0" applyFont="1" applyBorder="1" applyAlignment="1">
      <alignment horizontal="left" vertical="center" wrapText="1"/>
    </xf>
    <xf numFmtId="0" fontId="10" fillId="0" borderId="19" xfId="0" applyFont="1" applyBorder="1" applyAlignment="1">
      <alignment horizontal="left" vertical="center" wrapText="1"/>
    </xf>
    <xf numFmtId="0" fontId="10" fillId="6" borderId="24" xfId="0" applyFont="1" applyFill="1" applyBorder="1" applyAlignment="1">
      <alignment vertical="center" wrapText="1"/>
    </xf>
    <xf numFmtId="0" fontId="10" fillId="6" borderId="25" xfId="0" applyFont="1" applyFill="1" applyBorder="1" applyAlignment="1">
      <alignment vertical="center" wrapText="1"/>
    </xf>
    <xf numFmtId="0" fontId="10" fillId="6" borderId="26" xfId="0" applyFont="1" applyFill="1" applyBorder="1" applyAlignment="1">
      <alignment vertical="center" wrapText="1"/>
    </xf>
    <xf numFmtId="0" fontId="3" fillId="6" borderId="2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22" xfId="0" applyFont="1" applyFill="1" applyBorder="1" applyAlignment="1">
      <alignment horizontal="left" vertical="center"/>
    </xf>
    <xf numFmtId="0" fontId="10" fillId="0" borderId="23" xfId="0" applyFont="1" applyBorder="1" applyAlignment="1">
      <alignment vertical="center" wrapText="1"/>
    </xf>
    <xf numFmtId="0" fontId="10" fillId="0" borderId="3" xfId="0" applyFont="1" applyBorder="1" applyAlignment="1">
      <alignment vertical="center" wrapText="1"/>
    </xf>
    <xf numFmtId="0" fontId="10" fillId="0" borderId="17" xfId="0" applyFont="1" applyBorder="1" applyAlignment="1">
      <alignment vertical="center" wrapText="1"/>
    </xf>
    <xf numFmtId="0" fontId="2" fillId="0" borderId="4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0" fillId="0" borderId="81" xfId="0" applyFont="1" applyBorder="1" applyAlignment="1">
      <alignment vertical="center" wrapText="1"/>
    </xf>
    <xf numFmtId="0" fontId="0" fillId="0" borderId="44" xfId="0" applyFont="1" applyBorder="1" applyAlignment="1">
      <alignment vertical="center" wrapText="1"/>
    </xf>
    <xf numFmtId="0" fontId="3" fillId="0" borderId="23"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vertical="center" wrapText="1"/>
    </xf>
    <xf numFmtId="0" fontId="3" fillId="6" borderId="44" xfId="0" applyFont="1" applyFill="1" applyBorder="1" applyAlignment="1">
      <alignment vertical="center" wrapText="1"/>
    </xf>
    <xf numFmtId="0" fontId="10" fillId="0" borderId="21" xfId="0" applyFont="1" applyBorder="1" applyAlignment="1">
      <alignment horizontal="left" vertical="center" wrapText="1"/>
    </xf>
    <xf numFmtId="0" fontId="10" fillId="0" borderId="15" xfId="0" applyFont="1" applyBorder="1" applyAlignment="1">
      <alignment horizontal="left" vertical="center" wrapText="1"/>
    </xf>
    <xf numFmtId="0" fontId="10" fillId="0" borderId="22" xfId="0" applyFont="1" applyBorder="1" applyAlignment="1">
      <alignment horizontal="left" vertical="center" wrapText="1"/>
    </xf>
    <xf numFmtId="0" fontId="10" fillId="0" borderId="81" xfId="0" applyFont="1" applyBorder="1" applyAlignment="1">
      <alignment vertical="center" wrapText="1"/>
    </xf>
    <xf numFmtId="0" fontId="10" fillId="0" borderId="44" xfId="0" applyFont="1" applyBorder="1" applyAlignment="1">
      <alignment vertical="center" wrapText="1"/>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6" borderId="41" xfId="0" applyFont="1" applyFill="1" applyBorder="1" applyAlignment="1">
      <alignment vertical="center" wrapText="1"/>
    </xf>
    <xf numFmtId="0" fontId="10" fillId="6" borderId="38" xfId="0" applyFont="1" applyFill="1" applyBorder="1" applyAlignment="1">
      <alignment vertical="center" wrapText="1"/>
    </xf>
    <xf numFmtId="0" fontId="10" fillId="6" borderId="92" xfId="0" applyFont="1" applyFill="1" applyBorder="1" applyAlignment="1">
      <alignment vertical="top" wrapText="1"/>
    </xf>
    <xf numFmtId="0" fontId="10" fillId="6" borderId="48" xfId="0" applyFont="1" applyFill="1" applyBorder="1" applyAlignment="1">
      <alignment vertical="top" wrapText="1"/>
    </xf>
    <xf numFmtId="0" fontId="10" fillId="0" borderId="41" xfId="0" applyFont="1" applyBorder="1" applyAlignment="1">
      <alignment vertical="center" wrapText="1"/>
    </xf>
    <xf numFmtId="0" fontId="10" fillId="0" borderId="38" xfId="0" applyFont="1" applyBorder="1" applyAlignment="1">
      <alignment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0" fontId="3" fillId="0" borderId="98" xfId="0" applyFont="1" applyBorder="1" applyAlignment="1">
      <alignment horizontal="left" vertical="center" wrapText="1"/>
    </xf>
    <xf numFmtId="0" fontId="3" fillId="0" borderId="99" xfId="0" applyFont="1" applyBorder="1" applyAlignment="1">
      <alignment horizontal="left" vertical="center" wrapText="1"/>
    </xf>
    <xf numFmtId="0" fontId="3" fillId="0" borderId="100" xfId="0" applyFont="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00" xfId="0" applyFont="1" applyBorder="1" applyAlignment="1">
      <alignment horizontal="left" vertical="center" wrapText="1"/>
    </xf>
    <xf numFmtId="0" fontId="10" fillId="6" borderId="40" xfId="0" applyFont="1" applyFill="1" applyBorder="1" applyAlignment="1">
      <alignment vertical="center" wrapText="1"/>
    </xf>
    <xf numFmtId="0" fontId="10" fillId="6" borderId="45" xfId="0" applyFont="1" applyFill="1" applyBorder="1" applyAlignment="1">
      <alignment vertical="center" wrapText="1"/>
    </xf>
    <xf numFmtId="0" fontId="2" fillId="0" borderId="47" xfId="0" applyFont="1" applyFill="1" applyBorder="1" applyAlignment="1">
      <alignment horizontal="left" vertical="center" wrapText="1"/>
    </xf>
    <xf numFmtId="0" fontId="10" fillId="0" borderId="37" xfId="0" applyFont="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wrapText="1"/>
    </xf>
    <xf numFmtId="0" fontId="0" fillId="0" borderId="81" xfId="0" applyFont="1" applyBorder="1" applyAlignment="1">
      <alignment horizontal="left" vertical="center" wrapText="1"/>
    </xf>
    <xf numFmtId="0" fontId="0" fillId="0" borderId="44" xfId="0" applyFont="1" applyBorder="1" applyAlignment="1">
      <alignment horizontal="left" vertical="center" wrapText="1"/>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92" xfId="0" applyFont="1" applyBorder="1" applyAlignment="1">
      <alignment horizontal="left" vertical="center" wrapText="1"/>
    </xf>
    <xf numFmtId="0" fontId="0" fillId="0" borderId="48" xfId="0" applyFont="1" applyBorder="1" applyAlignment="1">
      <alignment horizontal="lef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3" xfId="0" applyFont="1" applyBorder="1" applyAlignment="1">
      <alignment vertical="center" wrapText="1"/>
    </xf>
    <xf numFmtId="0" fontId="0" fillId="0" borderId="17" xfId="0" applyFont="1" applyBorder="1" applyAlignment="1">
      <alignment vertical="center"/>
    </xf>
    <xf numFmtId="0" fontId="0" fillId="3" borderId="20" xfId="0" applyFont="1" applyFill="1" applyBorder="1" applyAlignment="1">
      <alignment vertical="center" wrapText="1"/>
    </xf>
    <xf numFmtId="0" fontId="0" fillId="3" borderId="8" xfId="0" applyFont="1" applyFill="1" applyBorder="1" applyAlignment="1">
      <alignment vertical="center" wrapText="1"/>
    </xf>
    <xf numFmtId="0" fontId="0" fillId="3" borderId="19" xfId="0" applyFont="1" applyFill="1" applyBorder="1" applyAlignment="1">
      <alignment vertical="center" wrapText="1"/>
    </xf>
    <xf numFmtId="0" fontId="10" fillId="6" borderId="105" xfId="0" applyFont="1" applyFill="1" applyBorder="1" applyAlignment="1">
      <alignment vertical="center" wrapText="1"/>
    </xf>
    <xf numFmtId="0" fontId="10" fillId="6" borderId="67" xfId="0" applyFont="1" applyFill="1" applyBorder="1" applyAlignment="1">
      <alignment vertical="center" wrapTex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64"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47" xfId="0" applyFont="1" applyFill="1" applyBorder="1" applyAlignment="1">
      <alignment horizontal="center" vertical="center"/>
    </xf>
    <xf numFmtId="0" fontId="6" fillId="6" borderId="48" xfId="0" applyFont="1" applyFill="1" applyBorder="1" applyAlignment="1">
      <alignment horizontal="center" vertical="center"/>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6" fillId="6" borderId="94" xfId="0" applyFont="1" applyFill="1" applyBorder="1" applyAlignment="1">
      <alignment horizontal="center" vertical="center"/>
    </xf>
    <xf numFmtId="0" fontId="6" fillId="6" borderId="95" xfId="0" applyFont="1" applyFill="1" applyBorder="1" applyAlignment="1">
      <alignment horizontal="center" vertical="center"/>
    </xf>
    <xf numFmtId="0" fontId="6" fillId="6" borderId="96" xfId="0" applyFont="1" applyFill="1" applyBorder="1" applyAlignment="1">
      <alignment horizontal="center" vertical="center"/>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7" fillId="6" borderId="63" xfId="0" applyFont="1" applyFill="1" applyBorder="1" applyAlignment="1">
      <alignment horizontal="left" vertical="center" wrapText="1"/>
    </xf>
    <xf numFmtId="0" fontId="7" fillId="6" borderId="39" xfId="0" applyFont="1" applyFill="1" applyBorder="1" applyAlignment="1">
      <alignment horizontal="left" vertical="center" wrapText="1"/>
    </xf>
    <xf numFmtId="0" fontId="7" fillId="6" borderId="64" xfId="0" applyFont="1" applyFill="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6" borderId="94" xfId="0" applyFont="1" applyFill="1" applyBorder="1" applyAlignment="1">
      <alignment horizontal="left" vertical="center" wrapText="1"/>
    </xf>
    <xf numFmtId="0" fontId="3" fillId="6" borderId="95" xfId="0" applyFont="1" applyFill="1" applyBorder="1" applyAlignment="1">
      <alignment horizontal="left" vertical="center" wrapText="1"/>
    </xf>
    <xf numFmtId="0" fontId="3" fillId="6" borderId="96" xfId="0" applyFont="1" applyFill="1" applyBorder="1" applyAlignment="1">
      <alignment horizontal="left" vertical="center" wrapText="1"/>
    </xf>
    <xf numFmtId="0" fontId="3" fillId="0" borderId="94"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6" fillId="6" borderId="97" xfId="0" applyFont="1" applyFill="1" applyBorder="1" applyAlignment="1">
      <alignment horizontal="center" vertical="center"/>
    </xf>
    <xf numFmtId="0" fontId="6" fillId="6" borderId="89" xfId="0" applyFont="1" applyFill="1" applyBorder="1" applyAlignment="1">
      <alignment horizontal="center" vertical="center"/>
    </xf>
    <xf numFmtId="0" fontId="6" fillId="6" borderId="8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151535</xdr:colOff>
      <xdr:row>9</xdr:row>
      <xdr:rowOff>49357</xdr:rowOff>
    </xdr:from>
    <xdr:to>
      <xdr:col>12</xdr:col>
      <xdr:colOff>465860</xdr:colOff>
      <xdr:row>10</xdr:row>
      <xdr:rowOff>135082</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295160" y="2592532"/>
          <a:ext cx="1123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B7" sqref="B7:E9"/>
    </sheetView>
  </sheetViews>
  <sheetFormatPr defaultRowHeight="13.5" x14ac:dyDescent="0.15"/>
  <cols>
    <col min="1" max="1" width="3.125" style="12" customWidth="1"/>
    <col min="2" max="5" width="5.125" style="12" customWidth="1"/>
    <col min="6" max="7" width="7.25" style="12" customWidth="1"/>
    <col min="8" max="17" width="10.625" style="12" customWidth="1"/>
    <col min="18" max="16384" width="9" style="12"/>
  </cols>
  <sheetData>
    <row r="1" spans="1:18" ht="3.75" customHeight="1" x14ac:dyDescent="0.15"/>
    <row r="2" spans="1:18" ht="17.25" x14ac:dyDescent="0.15">
      <c r="B2" s="218" t="s">
        <v>208</v>
      </c>
      <c r="C2" s="218"/>
      <c r="D2" s="218"/>
      <c r="E2" s="218"/>
      <c r="F2" s="218"/>
      <c r="G2" s="218"/>
      <c r="H2" s="218"/>
      <c r="I2" s="218"/>
      <c r="J2" s="218"/>
      <c r="K2" s="218"/>
      <c r="L2" s="218"/>
      <c r="M2" s="218"/>
      <c r="N2" s="218"/>
      <c r="O2" s="218"/>
      <c r="P2" s="218"/>
      <c r="Q2" s="218"/>
    </row>
    <row r="3" spans="1:18" x14ac:dyDescent="0.15">
      <c r="B3" s="15"/>
      <c r="C3" s="81"/>
      <c r="D3" s="81"/>
      <c r="E3" s="81"/>
      <c r="F3" s="81"/>
      <c r="G3" s="82"/>
      <c r="H3" s="81"/>
      <c r="I3" s="81"/>
      <c r="J3" s="81"/>
      <c r="K3" s="81"/>
      <c r="L3" s="81"/>
      <c r="M3" s="81"/>
      <c r="N3" s="81"/>
      <c r="O3" s="81"/>
    </row>
    <row r="4" spans="1:18" ht="24.75" customHeight="1" x14ac:dyDescent="0.15">
      <c r="G4" s="59"/>
      <c r="H4" s="59"/>
      <c r="I4" s="59"/>
      <c r="J4" s="60"/>
      <c r="K4" s="230" t="s">
        <v>9</v>
      </c>
      <c r="L4" s="226"/>
      <c r="M4" s="219" t="s">
        <v>91</v>
      </c>
      <c r="N4" s="220"/>
      <c r="O4" s="220"/>
      <c r="P4" s="220"/>
      <c r="Q4" s="221"/>
    </row>
    <row r="5" spans="1:18" ht="24.75" customHeight="1" x14ac:dyDescent="0.15">
      <c r="G5" s="16"/>
      <c r="H5" s="59"/>
      <c r="I5" s="59"/>
      <c r="J5" s="60"/>
      <c r="K5" s="230" t="s">
        <v>6</v>
      </c>
      <c r="L5" s="226"/>
      <c r="M5" s="222" t="s">
        <v>101</v>
      </c>
      <c r="N5" s="223"/>
      <c r="O5" s="223"/>
      <c r="P5" s="223"/>
      <c r="Q5" s="224"/>
    </row>
    <row r="6" spans="1:18" ht="24" customHeight="1" x14ac:dyDescent="0.15">
      <c r="B6" s="254" t="s">
        <v>209</v>
      </c>
      <c r="C6" s="254"/>
      <c r="D6" s="254"/>
      <c r="E6" s="254"/>
      <c r="F6" s="254"/>
      <c r="G6" s="254"/>
      <c r="H6" s="254"/>
      <c r="I6" s="254"/>
      <c r="J6" s="254"/>
      <c r="K6" s="254"/>
      <c r="L6" s="254"/>
      <c r="M6" s="254"/>
    </row>
    <row r="7" spans="1:18" ht="30.75" customHeight="1" x14ac:dyDescent="0.15">
      <c r="B7" s="202" t="s">
        <v>3</v>
      </c>
      <c r="C7" s="208"/>
      <c r="D7" s="208"/>
      <c r="E7" s="203"/>
      <c r="F7" s="225" t="s">
        <v>4</v>
      </c>
      <c r="G7" s="226"/>
      <c r="H7" s="227" t="s">
        <v>92</v>
      </c>
      <c r="I7" s="228"/>
      <c r="J7" s="228"/>
      <c r="K7" s="228"/>
      <c r="L7" s="228"/>
      <c r="M7" s="228"/>
      <c r="N7" s="228"/>
      <c r="O7" s="228"/>
      <c r="P7" s="228"/>
      <c r="Q7" s="229"/>
    </row>
    <row r="8" spans="1:18" ht="30.75" customHeight="1" x14ac:dyDescent="0.15">
      <c r="B8" s="209"/>
      <c r="C8" s="210"/>
      <c r="D8" s="210"/>
      <c r="E8" s="211"/>
      <c r="F8" s="225" t="s">
        <v>1</v>
      </c>
      <c r="G8" s="232"/>
      <c r="H8" s="255" t="s">
        <v>93</v>
      </c>
      <c r="I8" s="256"/>
      <c r="J8" s="256"/>
      <c r="K8" s="256"/>
      <c r="L8" s="256"/>
      <c r="M8" s="256"/>
      <c r="N8" s="256"/>
      <c r="O8" s="256"/>
      <c r="P8" s="256"/>
      <c r="Q8" s="257"/>
    </row>
    <row r="9" spans="1:18" ht="30.75" customHeight="1" x14ac:dyDescent="0.15">
      <c r="B9" s="209"/>
      <c r="C9" s="210"/>
      <c r="D9" s="210"/>
      <c r="E9" s="211"/>
      <c r="F9" s="202" t="s">
        <v>0</v>
      </c>
      <c r="G9" s="203"/>
      <c r="H9" s="204" t="s">
        <v>94</v>
      </c>
      <c r="I9" s="205"/>
      <c r="J9" s="205"/>
      <c r="K9" s="205"/>
      <c r="L9" s="205"/>
      <c r="M9" s="205"/>
      <c r="N9" s="205"/>
      <c r="O9" s="205"/>
      <c r="P9" s="205"/>
      <c r="Q9" s="206"/>
    </row>
    <row r="10" spans="1:18" x14ac:dyDescent="0.15">
      <c r="A10" s="61"/>
      <c r="B10" s="202" t="s">
        <v>29</v>
      </c>
      <c r="C10" s="242"/>
      <c r="D10" s="242"/>
      <c r="E10" s="242"/>
      <c r="F10" s="242"/>
      <c r="G10" s="243"/>
      <c r="H10" s="247" t="s">
        <v>28</v>
      </c>
      <c r="I10" s="248"/>
      <c r="J10" s="248"/>
      <c r="K10" s="248"/>
      <c r="L10" s="248"/>
      <c r="M10" s="248"/>
      <c r="N10" s="248"/>
      <c r="O10" s="248"/>
      <c r="P10" s="248"/>
      <c r="Q10" s="249"/>
      <c r="R10" s="61"/>
    </row>
    <row r="11" spans="1:18" x14ac:dyDescent="0.15">
      <c r="A11" s="61"/>
      <c r="B11" s="244"/>
      <c r="C11" s="245"/>
      <c r="D11" s="245"/>
      <c r="E11" s="245"/>
      <c r="F11" s="245"/>
      <c r="G11" s="246"/>
      <c r="H11" s="244"/>
      <c r="I11" s="245"/>
      <c r="J11" s="245"/>
      <c r="K11" s="245"/>
      <c r="L11" s="245"/>
      <c r="M11" s="245"/>
      <c r="N11" s="245"/>
      <c r="O11" s="245"/>
      <c r="P11" s="245"/>
      <c r="Q11" s="246"/>
      <c r="R11" s="61"/>
    </row>
    <row r="12" spans="1:18" ht="28.5" customHeight="1" x14ac:dyDescent="0.15">
      <c r="A12" s="61"/>
      <c r="B12" s="250" t="s">
        <v>2</v>
      </c>
      <c r="C12" s="251"/>
      <c r="D12" s="251"/>
      <c r="E12" s="251"/>
      <c r="F12" s="250" t="s">
        <v>4</v>
      </c>
      <c r="G12" s="252"/>
      <c r="H12" s="253" t="s">
        <v>95</v>
      </c>
      <c r="I12" s="253"/>
      <c r="J12" s="253"/>
      <c r="K12" s="253"/>
      <c r="L12" s="253"/>
      <c r="M12" s="253"/>
      <c r="N12" s="253"/>
      <c r="O12" s="253"/>
      <c r="P12" s="253"/>
      <c r="Q12" s="253"/>
      <c r="R12" s="61"/>
    </row>
    <row r="13" spans="1:18" ht="28.5" customHeight="1" x14ac:dyDescent="0.15">
      <c r="A13" s="61"/>
      <c r="B13" s="251"/>
      <c r="C13" s="251"/>
      <c r="D13" s="251"/>
      <c r="E13" s="251"/>
      <c r="F13" s="250" t="s">
        <v>1</v>
      </c>
      <c r="G13" s="251"/>
      <c r="H13" s="253" t="s">
        <v>96</v>
      </c>
      <c r="I13" s="253"/>
      <c r="J13" s="253"/>
      <c r="K13" s="253"/>
      <c r="L13" s="253"/>
      <c r="M13" s="253"/>
      <c r="N13" s="253"/>
      <c r="O13" s="253"/>
      <c r="P13" s="253"/>
      <c r="Q13" s="253"/>
      <c r="R13" s="61"/>
    </row>
    <row r="14" spans="1:18" x14ac:dyDescent="0.15">
      <c r="A14" s="61"/>
      <c r="B14" s="207" t="s">
        <v>5</v>
      </c>
      <c r="C14" s="208"/>
      <c r="D14" s="208"/>
      <c r="E14" s="208"/>
      <c r="F14" s="208"/>
      <c r="G14" s="203"/>
      <c r="H14" s="215" t="s">
        <v>8</v>
      </c>
      <c r="I14" s="216"/>
      <c r="J14" s="216"/>
      <c r="K14" s="216"/>
      <c r="L14" s="216"/>
      <c r="M14" s="216"/>
      <c r="N14" s="216"/>
      <c r="O14" s="216"/>
      <c r="P14" s="216"/>
      <c r="Q14" s="217"/>
      <c r="R14" s="61"/>
    </row>
    <row r="15" spans="1:18" x14ac:dyDescent="0.15">
      <c r="A15" s="61"/>
      <c r="B15" s="209"/>
      <c r="C15" s="210"/>
      <c r="D15" s="210"/>
      <c r="E15" s="210"/>
      <c r="F15" s="210"/>
      <c r="G15" s="211"/>
      <c r="H15" s="236" t="s">
        <v>97</v>
      </c>
      <c r="I15" s="237"/>
      <c r="J15" s="237"/>
      <c r="K15" s="237"/>
      <c r="L15" s="237"/>
      <c r="M15" s="237"/>
      <c r="N15" s="237"/>
      <c r="O15" s="237"/>
      <c r="P15" s="237"/>
      <c r="Q15" s="238"/>
      <c r="R15" s="61"/>
    </row>
    <row r="16" spans="1:18" x14ac:dyDescent="0.15">
      <c r="A16" s="61"/>
      <c r="B16" s="209"/>
      <c r="C16" s="210"/>
      <c r="D16" s="210"/>
      <c r="E16" s="210"/>
      <c r="F16" s="210"/>
      <c r="G16" s="211"/>
      <c r="H16" s="236"/>
      <c r="I16" s="237"/>
      <c r="J16" s="237"/>
      <c r="K16" s="237"/>
      <c r="L16" s="237"/>
      <c r="M16" s="237"/>
      <c r="N16" s="237"/>
      <c r="O16" s="237"/>
      <c r="P16" s="237"/>
      <c r="Q16" s="238"/>
      <c r="R16" s="61"/>
    </row>
    <row r="17" spans="1:18" x14ac:dyDescent="0.15">
      <c r="A17" s="61"/>
      <c r="B17" s="209"/>
      <c r="C17" s="210"/>
      <c r="D17" s="210"/>
      <c r="E17" s="210"/>
      <c r="F17" s="210"/>
      <c r="G17" s="211"/>
      <c r="H17" s="236"/>
      <c r="I17" s="237"/>
      <c r="J17" s="237"/>
      <c r="K17" s="237"/>
      <c r="L17" s="237"/>
      <c r="M17" s="237"/>
      <c r="N17" s="237"/>
      <c r="O17" s="237"/>
      <c r="P17" s="237"/>
      <c r="Q17" s="238"/>
      <c r="R17" s="61"/>
    </row>
    <row r="18" spans="1:18" x14ac:dyDescent="0.15">
      <c r="A18" s="61"/>
      <c r="B18" s="209"/>
      <c r="C18" s="210"/>
      <c r="D18" s="210"/>
      <c r="E18" s="210"/>
      <c r="F18" s="210"/>
      <c r="G18" s="211"/>
      <c r="H18" s="236"/>
      <c r="I18" s="237"/>
      <c r="J18" s="237"/>
      <c r="K18" s="237"/>
      <c r="L18" s="237"/>
      <c r="M18" s="237"/>
      <c r="N18" s="237"/>
      <c r="O18" s="237"/>
      <c r="P18" s="237"/>
      <c r="Q18" s="238"/>
      <c r="R18" s="61"/>
    </row>
    <row r="19" spans="1:18" x14ac:dyDescent="0.15">
      <c r="A19" s="61"/>
      <c r="B19" s="209"/>
      <c r="C19" s="210"/>
      <c r="D19" s="210"/>
      <c r="E19" s="210"/>
      <c r="F19" s="210"/>
      <c r="G19" s="211"/>
      <c r="H19" s="236"/>
      <c r="I19" s="237"/>
      <c r="J19" s="237"/>
      <c r="K19" s="237"/>
      <c r="L19" s="237"/>
      <c r="M19" s="237"/>
      <c r="N19" s="237"/>
      <c r="O19" s="237"/>
      <c r="P19" s="237"/>
      <c r="Q19" s="238"/>
      <c r="R19" s="61"/>
    </row>
    <row r="20" spans="1:18" x14ac:dyDescent="0.15">
      <c r="A20" s="61"/>
      <c r="B20" s="209"/>
      <c r="C20" s="210"/>
      <c r="D20" s="210"/>
      <c r="E20" s="210"/>
      <c r="F20" s="210"/>
      <c r="G20" s="211"/>
      <c r="H20" s="236"/>
      <c r="I20" s="237"/>
      <c r="J20" s="237"/>
      <c r="K20" s="237"/>
      <c r="L20" s="237"/>
      <c r="M20" s="237"/>
      <c r="N20" s="237"/>
      <c r="O20" s="237"/>
      <c r="P20" s="237"/>
      <c r="Q20" s="238"/>
      <c r="R20" s="61"/>
    </row>
    <row r="21" spans="1:18" x14ac:dyDescent="0.15">
      <c r="A21" s="61"/>
      <c r="B21" s="209"/>
      <c r="C21" s="210"/>
      <c r="D21" s="210"/>
      <c r="E21" s="210"/>
      <c r="F21" s="210"/>
      <c r="G21" s="211"/>
      <c r="H21" s="236"/>
      <c r="I21" s="237"/>
      <c r="J21" s="237"/>
      <c r="K21" s="237"/>
      <c r="L21" s="237"/>
      <c r="M21" s="237"/>
      <c r="N21" s="237"/>
      <c r="O21" s="237"/>
      <c r="P21" s="237"/>
      <c r="Q21" s="238"/>
      <c r="R21" s="61"/>
    </row>
    <row r="22" spans="1:18" x14ac:dyDescent="0.15">
      <c r="A22" s="61"/>
      <c r="B22" s="209"/>
      <c r="C22" s="210"/>
      <c r="D22" s="210"/>
      <c r="E22" s="210"/>
      <c r="F22" s="210"/>
      <c r="G22" s="211"/>
      <c r="H22" s="236"/>
      <c r="I22" s="237"/>
      <c r="J22" s="237"/>
      <c r="K22" s="237"/>
      <c r="L22" s="237"/>
      <c r="M22" s="237"/>
      <c r="N22" s="237"/>
      <c r="O22" s="237"/>
      <c r="P22" s="237"/>
      <c r="Q22" s="238"/>
      <c r="R22" s="61"/>
    </row>
    <row r="23" spans="1:18" x14ac:dyDescent="0.15">
      <c r="A23" s="61"/>
      <c r="B23" s="209"/>
      <c r="C23" s="210"/>
      <c r="D23" s="210"/>
      <c r="E23" s="210"/>
      <c r="F23" s="210"/>
      <c r="G23" s="211"/>
      <c r="H23" s="236"/>
      <c r="I23" s="237"/>
      <c r="J23" s="237"/>
      <c r="K23" s="237"/>
      <c r="L23" s="237"/>
      <c r="M23" s="237"/>
      <c r="N23" s="237"/>
      <c r="O23" s="237"/>
      <c r="P23" s="237"/>
      <c r="Q23" s="238"/>
      <c r="R23" s="61"/>
    </row>
    <row r="24" spans="1:18" x14ac:dyDescent="0.15">
      <c r="A24" s="61"/>
      <c r="B24" s="209"/>
      <c r="C24" s="210"/>
      <c r="D24" s="210"/>
      <c r="E24" s="210"/>
      <c r="F24" s="210"/>
      <c r="G24" s="211"/>
      <c r="H24" s="236"/>
      <c r="I24" s="237"/>
      <c r="J24" s="237"/>
      <c r="K24" s="237"/>
      <c r="L24" s="237"/>
      <c r="M24" s="237"/>
      <c r="N24" s="237"/>
      <c r="O24" s="237"/>
      <c r="P24" s="237"/>
      <c r="Q24" s="238"/>
      <c r="R24" s="61"/>
    </row>
    <row r="25" spans="1:18" x14ac:dyDescent="0.15">
      <c r="A25" s="61"/>
      <c r="B25" s="209"/>
      <c r="C25" s="210"/>
      <c r="D25" s="210"/>
      <c r="E25" s="210"/>
      <c r="F25" s="210"/>
      <c r="G25" s="211"/>
      <c r="H25" s="236"/>
      <c r="I25" s="237"/>
      <c r="J25" s="237"/>
      <c r="K25" s="237"/>
      <c r="L25" s="237"/>
      <c r="M25" s="237"/>
      <c r="N25" s="237"/>
      <c r="O25" s="237"/>
      <c r="P25" s="237"/>
      <c r="Q25" s="238"/>
      <c r="R25" s="61"/>
    </row>
    <row r="26" spans="1:18" x14ac:dyDescent="0.15">
      <c r="A26" s="61"/>
      <c r="B26" s="209"/>
      <c r="C26" s="210"/>
      <c r="D26" s="210"/>
      <c r="E26" s="210"/>
      <c r="F26" s="210"/>
      <c r="G26" s="211"/>
      <c r="H26" s="236"/>
      <c r="I26" s="237"/>
      <c r="J26" s="237"/>
      <c r="K26" s="237"/>
      <c r="L26" s="237"/>
      <c r="M26" s="237"/>
      <c r="N26" s="237"/>
      <c r="O26" s="237"/>
      <c r="P26" s="237"/>
      <c r="Q26" s="238"/>
      <c r="R26" s="61"/>
    </row>
    <row r="27" spans="1:18" x14ac:dyDescent="0.15">
      <c r="A27" s="61"/>
      <c r="B27" s="209"/>
      <c r="C27" s="210"/>
      <c r="D27" s="210"/>
      <c r="E27" s="210"/>
      <c r="F27" s="210"/>
      <c r="G27" s="211"/>
      <c r="H27" s="236"/>
      <c r="I27" s="237"/>
      <c r="J27" s="237"/>
      <c r="K27" s="237"/>
      <c r="L27" s="237"/>
      <c r="M27" s="237"/>
      <c r="N27" s="237"/>
      <c r="O27" s="237"/>
      <c r="P27" s="237"/>
      <c r="Q27" s="238"/>
      <c r="R27" s="61"/>
    </row>
    <row r="28" spans="1:18" x14ac:dyDescent="0.15">
      <c r="A28" s="61"/>
      <c r="B28" s="209"/>
      <c r="C28" s="210"/>
      <c r="D28" s="210"/>
      <c r="E28" s="210"/>
      <c r="F28" s="210"/>
      <c r="G28" s="211"/>
      <c r="H28" s="236"/>
      <c r="I28" s="237"/>
      <c r="J28" s="237"/>
      <c r="K28" s="237"/>
      <c r="L28" s="237"/>
      <c r="M28" s="237"/>
      <c r="N28" s="237"/>
      <c r="O28" s="237"/>
      <c r="P28" s="237"/>
      <c r="Q28" s="238"/>
      <c r="R28" s="61"/>
    </row>
    <row r="29" spans="1:18" x14ac:dyDescent="0.15">
      <c r="A29" s="61"/>
      <c r="B29" s="212"/>
      <c r="C29" s="213"/>
      <c r="D29" s="213"/>
      <c r="E29" s="213"/>
      <c r="F29" s="213"/>
      <c r="G29" s="214"/>
      <c r="H29" s="239"/>
      <c r="I29" s="240"/>
      <c r="J29" s="240"/>
      <c r="K29" s="240"/>
      <c r="L29" s="240"/>
      <c r="M29" s="240"/>
      <c r="N29" s="240"/>
      <c r="O29" s="240"/>
      <c r="P29" s="240"/>
      <c r="Q29" s="241"/>
      <c r="R29" s="61"/>
    </row>
    <row r="30" spans="1:18" ht="30.75" customHeight="1" x14ac:dyDescent="0.15">
      <c r="B30" s="230" t="s">
        <v>7</v>
      </c>
      <c r="C30" s="231"/>
      <c r="D30" s="231"/>
      <c r="E30" s="231"/>
      <c r="F30" s="231"/>
      <c r="G30" s="232"/>
      <c r="H30" s="233" t="s">
        <v>102</v>
      </c>
      <c r="I30" s="234"/>
      <c r="J30" s="234"/>
      <c r="K30" s="234"/>
      <c r="L30" s="234"/>
      <c r="M30" s="234"/>
      <c r="N30" s="234"/>
      <c r="O30" s="234"/>
      <c r="P30" s="234"/>
      <c r="Q30" s="235"/>
    </row>
  </sheetData>
  <mergeCells count="25">
    <mergeCell ref="B30:G30"/>
    <mergeCell ref="H30:Q30"/>
    <mergeCell ref="K4:L4"/>
    <mergeCell ref="K5:L5"/>
    <mergeCell ref="H15:Q29"/>
    <mergeCell ref="B10:G11"/>
    <mergeCell ref="H10:Q11"/>
    <mergeCell ref="B12:E13"/>
    <mergeCell ref="F12:G12"/>
    <mergeCell ref="H12:Q12"/>
    <mergeCell ref="F13:G13"/>
    <mergeCell ref="H13:Q13"/>
    <mergeCell ref="B7:E9"/>
    <mergeCell ref="B6:M6"/>
    <mergeCell ref="F8:G8"/>
    <mergeCell ref="H8:Q8"/>
    <mergeCell ref="F9:G9"/>
    <mergeCell ref="H9:Q9"/>
    <mergeCell ref="B14:G29"/>
    <mergeCell ref="H14:Q14"/>
    <mergeCell ref="B2:Q2"/>
    <mergeCell ref="M4:Q4"/>
    <mergeCell ref="M5:Q5"/>
    <mergeCell ref="F7:G7"/>
    <mergeCell ref="H7:Q7"/>
  </mergeCells>
  <phoneticPr fontId="1"/>
  <pageMargins left="0.25" right="0.25"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78"/>
  <sheetViews>
    <sheetView tabSelected="1" zoomScale="70" zoomScaleNormal="70" zoomScaleSheetLayoutView="70" workbookViewId="0">
      <selection activeCell="AM72" sqref="AM72:AQ72"/>
    </sheetView>
  </sheetViews>
  <sheetFormatPr defaultRowHeight="13.5" x14ac:dyDescent="0.15"/>
  <cols>
    <col min="1" max="1" width="7.25" style="6" customWidth="1"/>
    <col min="2" max="4" width="3.625" style="6" customWidth="1"/>
    <col min="5" max="10" width="4.375" style="6" customWidth="1"/>
    <col min="11" max="11" width="10.75" style="165" customWidth="1"/>
    <col min="12" max="12" width="11.125" style="12" hidden="1" customWidth="1"/>
    <col min="13" max="13" width="10.875" style="12" hidden="1" customWidth="1"/>
    <col min="14" max="16" width="9" style="12" hidden="1" customWidth="1"/>
    <col min="17" max="17" width="11.875" style="12" hidden="1" customWidth="1"/>
    <col min="18" max="18" width="9" style="12" hidden="1" customWidth="1"/>
    <col min="19" max="21" width="5.5" style="12" hidden="1" customWidth="1"/>
    <col min="22" max="23" width="15.25" style="12" hidden="1" customWidth="1"/>
    <col min="24" max="25" width="20.625" style="12" customWidth="1"/>
    <col min="26" max="26" width="10.75" style="12" customWidth="1"/>
    <col min="27" max="34" width="9" style="12" hidden="1" customWidth="1"/>
    <col min="35" max="35" width="8" style="12" hidden="1" customWidth="1"/>
    <col min="36" max="36" width="5.625" style="12" hidden="1" customWidth="1"/>
    <col min="37" max="38" width="20.625" style="12" customWidth="1"/>
    <col min="39" max="43" width="6.75" style="12" customWidth="1"/>
    <col min="44" max="16384" width="9" style="12"/>
  </cols>
  <sheetData>
    <row r="1" spans="1:43" ht="22.5" customHeight="1" x14ac:dyDescent="0.15">
      <c r="B1" s="91" t="s">
        <v>212</v>
      </c>
      <c r="C1" s="91"/>
      <c r="D1" s="91"/>
      <c r="E1" s="91"/>
      <c r="F1" s="91"/>
      <c r="G1" s="91"/>
      <c r="H1" s="91"/>
      <c r="I1" s="91"/>
      <c r="J1" s="91"/>
      <c r="K1" s="163"/>
      <c r="AM1" s="94" t="s">
        <v>31</v>
      </c>
    </row>
    <row r="2" spans="1:43" ht="20.25" customHeight="1" x14ac:dyDescent="0.15">
      <c r="B2" s="91"/>
      <c r="C2" s="91"/>
      <c r="D2" s="91"/>
      <c r="E2" s="91"/>
      <c r="F2" s="91"/>
      <c r="G2" s="91"/>
      <c r="H2" s="91"/>
      <c r="I2" s="91"/>
      <c r="J2" s="91"/>
      <c r="K2" s="163"/>
      <c r="L2" s="91"/>
      <c r="M2" s="91"/>
      <c r="N2" s="91"/>
      <c r="O2" s="91"/>
      <c r="P2" s="91"/>
      <c r="Q2" s="91"/>
      <c r="R2" s="91"/>
      <c r="S2" s="91"/>
      <c r="T2" s="91"/>
      <c r="U2" s="91"/>
      <c r="V2" s="91"/>
      <c r="W2" s="91"/>
      <c r="X2" s="91"/>
      <c r="Y2" s="91"/>
      <c r="Z2" s="91"/>
      <c r="AN2" s="92" t="s">
        <v>32</v>
      </c>
      <c r="AO2" s="252" t="s">
        <v>38</v>
      </c>
      <c r="AP2" s="252"/>
    </row>
    <row r="3" spans="1:43" ht="20.25" customHeight="1" x14ac:dyDescent="0.15">
      <c r="B3" s="91"/>
      <c r="C3" s="91"/>
      <c r="D3" s="91"/>
      <c r="E3" s="91"/>
      <c r="F3" s="91"/>
      <c r="G3" s="91"/>
      <c r="H3" s="91"/>
      <c r="I3" s="91"/>
      <c r="J3" s="91"/>
      <c r="K3" s="163"/>
      <c r="L3" s="91"/>
      <c r="M3" s="91"/>
      <c r="N3" s="91"/>
      <c r="O3" s="91"/>
      <c r="P3" s="91"/>
      <c r="Q3" s="91"/>
      <c r="R3" s="91"/>
      <c r="S3" s="91"/>
      <c r="T3" s="91"/>
      <c r="U3" s="91"/>
      <c r="V3" s="91"/>
      <c r="W3" s="91"/>
      <c r="X3" s="91"/>
      <c r="Y3" s="91"/>
      <c r="Z3" s="91"/>
      <c r="AN3" s="92" t="s">
        <v>33</v>
      </c>
      <c r="AO3" s="252" t="s">
        <v>39</v>
      </c>
      <c r="AP3" s="252"/>
    </row>
    <row r="4" spans="1:43" ht="20.25" customHeight="1" x14ac:dyDescent="0.15">
      <c r="B4" s="424" t="s">
        <v>23</v>
      </c>
      <c r="C4" s="425"/>
      <c r="D4" s="426"/>
      <c r="E4" s="430" t="s">
        <v>98</v>
      </c>
      <c r="F4" s="431"/>
      <c r="G4" s="431"/>
      <c r="H4" s="431"/>
      <c r="I4" s="431"/>
      <c r="J4" s="432"/>
      <c r="K4" s="436" t="s">
        <v>24</v>
      </c>
      <c r="L4" s="199"/>
      <c r="M4" s="199"/>
      <c r="N4" s="199"/>
      <c r="O4" s="199"/>
      <c r="P4" s="199"/>
      <c r="Q4" s="199"/>
      <c r="R4" s="199"/>
      <c r="S4" s="199"/>
      <c r="T4" s="199"/>
      <c r="U4" s="199"/>
      <c r="V4" s="199"/>
      <c r="W4" s="199"/>
      <c r="X4" s="424" t="s">
        <v>99</v>
      </c>
      <c r="Y4" s="426"/>
      <c r="Z4" s="438" t="s">
        <v>25</v>
      </c>
      <c r="AA4" s="1"/>
      <c r="AB4" s="1"/>
      <c r="AC4" s="1"/>
      <c r="AD4" s="1"/>
      <c r="AE4" s="1"/>
      <c r="AF4" s="1"/>
      <c r="AG4" s="1"/>
      <c r="AH4" s="1"/>
      <c r="AI4" s="1"/>
      <c r="AJ4" s="1"/>
      <c r="AK4" s="439" t="s">
        <v>100</v>
      </c>
      <c r="AL4" s="440"/>
      <c r="AN4" s="92" t="s">
        <v>34</v>
      </c>
      <c r="AO4" s="252" t="s">
        <v>36</v>
      </c>
      <c r="AP4" s="252"/>
    </row>
    <row r="5" spans="1:43" ht="20.25" customHeight="1" thickBot="1" x14ac:dyDescent="0.2">
      <c r="B5" s="427"/>
      <c r="C5" s="428"/>
      <c r="D5" s="429"/>
      <c r="E5" s="433"/>
      <c r="F5" s="434"/>
      <c r="G5" s="434"/>
      <c r="H5" s="434"/>
      <c r="I5" s="434"/>
      <c r="J5" s="435"/>
      <c r="K5" s="437"/>
      <c r="L5" s="167"/>
      <c r="M5" s="167"/>
      <c r="N5" s="167"/>
      <c r="O5" s="167"/>
      <c r="P5" s="167"/>
      <c r="Q5" s="167"/>
      <c r="R5" s="167"/>
      <c r="S5" s="167"/>
      <c r="T5" s="167"/>
      <c r="U5" s="167"/>
      <c r="V5" s="167"/>
      <c r="W5" s="167"/>
      <c r="X5" s="427"/>
      <c r="Y5" s="429"/>
      <c r="Z5" s="436"/>
      <c r="AA5" s="1"/>
      <c r="AB5" s="1"/>
      <c r="AC5" s="1"/>
      <c r="AD5" s="1"/>
      <c r="AE5" s="1"/>
      <c r="AF5" s="1"/>
      <c r="AG5" s="1"/>
      <c r="AH5" s="1"/>
      <c r="AI5" s="1"/>
      <c r="AJ5" s="1"/>
      <c r="AK5" s="441"/>
      <c r="AL5" s="442"/>
      <c r="AN5" s="95" t="s">
        <v>35</v>
      </c>
      <c r="AO5" s="475" t="s">
        <v>37</v>
      </c>
      <c r="AP5" s="475"/>
    </row>
    <row r="6" spans="1:43" s="4" customFormat="1" ht="30.75" customHeight="1" thickBot="1" x14ac:dyDescent="0.2">
      <c r="A6" s="18"/>
      <c r="B6" s="451" t="s">
        <v>30</v>
      </c>
      <c r="C6" s="452"/>
      <c r="D6" s="452"/>
      <c r="E6" s="452"/>
      <c r="F6" s="452"/>
      <c r="G6" s="452"/>
      <c r="H6" s="452"/>
      <c r="I6" s="452"/>
      <c r="J6" s="453"/>
      <c r="K6" s="464" t="s">
        <v>41</v>
      </c>
      <c r="L6" s="465"/>
      <c r="M6" s="465"/>
      <c r="N6" s="465"/>
      <c r="O6" s="465"/>
      <c r="P6" s="465"/>
      <c r="Q6" s="465"/>
      <c r="R6" s="465"/>
      <c r="S6" s="465"/>
      <c r="T6" s="465"/>
      <c r="U6" s="465"/>
      <c r="V6" s="465"/>
      <c r="W6" s="465"/>
      <c r="X6" s="465"/>
      <c r="Y6" s="466"/>
      <c r="Z6" s="464" t="s">
        <v>40</v>
      </c>
      <c r="AA6" s="465"/>
      <c r="AB6" s="465"/>
      <c r="AC6" s="465"/>
      <c r="AD6" s="465"/>
      <c r="AE6" s="465"/>
      <c r="AF6" s="465"/>
      <c r="AG6" s="465"/>
      <c r="AH6" s="465"/>
      <c r="AI6" s="465"/>
      <c r="AJ6" s="465"/>
      <c r="AK6" s="465"/>
      <c r="AL6" s="466"/>
      <c r="AM6" s="479" t="s">
        <v>45</v>
      </c>
      <c r="AN6" s="480"/>
      <c r="AO6" s="480"/>
      <c r="AP6" s="480"/>
      <c r="AQ6" s="481"/>
    </row>
    <row r="7" spans="1:43" s="122" customFormat="1" ht="30.75" customHeight="1" thickTop="1" thickBot="1" x14ac:dyDescent="0.2">
      <c r="A7" s="114"/>
      <c r="B7" s="370" t="s">
        <v>65</v>
      </c>
      <c r="C7" s="371"/>
      <c r="D7" s="371"/>
      <c r="E7" s="371"/>
      <c r="F7" s="371"/>
      <c r="G7" s="371"/>
      <c r="H7" s="371"/>
      <c r="I7" s="371"/>
      <c r="J7" s="372"/>
      <c r="K7" s="175" t="s">
        <v>43</v>
      </c>
      <c r="L7" s="176"/>
      <c r="M7" s="176"/>
      <c r="N7" s="176"/>
      <c r="O7" s="176"/>
      <c r="P7" s="176"/>
      <c r="Q7" s="176"/>
      <c r="R7" s="176"/>
      <c r="S7" s="176"/>
      <c r="T7" s="176"/>
      <c r="U7" s="176"/>
      <c r="V7" s="176"/>
      <c r="W7" s="176"/>
      <c r="X7" s="484" t="s">
        <v>66</v>
      </c>
      <c r="Y7" s="478"/>
      <c r="Z7" s="177" t="s">
        <v>43</v>
      </c>
      <c r="AA7" s="178"/>
      <c r="AB7" s="178"/>
      <c r="AC7" s="178"/>
      <c r="AD7" s="178"/>
      <c r="AE7" s="178"/>
      <c r="AF7" s="178"/>
      <c r="AG7" s="178"/>
      <c r="AH7" s="178"/>
      <c r="AI7" s="178"/>
      <c r="AJ7" s="178"/>
      <c r="AK7" s="542" t="s">
        <v>66</v>
      </c>
      <c r="AL7" s="543"/>
      <c r="AM7" s="482"/>
      <c r="AN7" s="353"/>
      <c r="AO7" s="353"/>
      <c r="AP7" s="353"/>
      <c r="AQ7" s="483"/>
    </row>
    <row r="8" spans="1:43" s="122" customFormat="1" ht="30.75" hidden="1" customHeight="1" thickTop="1" thickBot="1" x14ac:dyDescent="0.2">
      <c r="A8" s="114"/>
      <c r="B8" s="171"/>
      <c r="C8" s="172"/>
      <c r="D8" s="172"/>
      <c r="E8" s="172"/>
      <c r="F8" s="172"/>
      <c r="G8" s="172"/>
      <c r="H8" s="172"/>
      <c r="I8" s="172"/>
      <c r="J8" s="173"/>
      <c r="K8" s="174"/>
      <c r="L8" s="116"/>
      <c r="M8" s="116"/>
      <c r="N8" s="116"/>
      <c r="O8" s="116"/>
      <c r="P8" s="117"/>
      <c r="Q8" s="93" t="s">
        <v>192</v>
      </c>
      <c r="R8" s="467" t="s">
        <v>193</v>
      </c>
      <c r="S8" s="467"/>
      <c r="T8" s="467"/>
      <c r="U8" s="468"/>
      <c r="V8" s="119"/>
      <c r="W8" s="119"/>
      <c r="X8" s="119"/>
      <c r="Y8" s="119"/>
      <c r="Z8" s="111"/>
      <c r="AA8" s="116"/>
      <c r="AB8" s="116"/>
      <c r="AC8" s="116"/>
      <c r="AD8" s="116"/>
      <c r="AE8" s="117"/>
      <c r="AF8" s="117"/>
      <c r="AG8" s="118"/>
      <c r="AH8" s="119"/>
      <c r="AI8" s="119"/>
      <c r="AJ8" s="119"/>
      <c r="AK8" s="119"/>
      <c r="AL8" s="119"/>
      <c r="AM8" s="115"/>
      <c r="AN8" s="120"/>
      <c r="AO8" s="120"/>
      <c r="AP8" s="120"/>
      <c r="AQ8" s="121"/>
    </row>
    <row r="9" spans="1:43" ht="25.5" hidden="1" customHeight="1" thickTop="1" thickBot="1" x14ac:dyDescent="0.2">
      <c r="B9" s="370" t="s">
        <v>10</v>
      </c>
      <c r="C9" s="371"/>
      <c r="D9" s="371"/>
      <c r="E9" s="371"/>
      <c r="F9" s="371"/>
      <c r="G9" s="371"/>
      <c r="H9" s="371"/>
      <c r="I9" s="371"/>
      <c r="J9" s="372"/>
      <c r="K9" s="157" t="s">
        <v>15</v>
      </c>
      <c r="L9" s="83"/>
      <c r="M9" s="83"/>
      <c r="N9" s="83"/>
      <c r="O9" s="83"/>
      <c r="P9" s="84" t="s">
        <v>32</v>
      </c>
      <c r="Q9" s="85">
        <v>3</v>
      </c>
      <c r="R9" s="86">
        <v>2.5</v>
      </c>
      <c r="S9" s="83" t="s">
        <v>194</v>
      </c>
      <c r="T9" s="83"/>
      <c r="U9" s="83"/>
      <c r="V9" s="83"/>
      <c r="W9" s="83"/>
      <c r="X9" s="83"/>
      <c r="Y9" s="83"/>
      <c r="Z9" s="103" t="s">
        <v>15</v>
      </c>
      <c r="AA9" s="87"/>
      <c r="AB9" s="87"/>
      <c r="AC9" s="87"/>
      <c r="AD9" s="87"/>
      <c r="AE9" s="88" t="s">
        <v>32</v>
      </c>
      <c r="AF9" s="89">
        <v>3</v>
      </c>
      <c r="AG9" s="90">
        <v>2.5</v>
      </c>
      <c r="AH9" s="87" t="s">
        <v>194</v>
      </c>
      <c r="AI9" s="87"/>
      <c r="AJ9" s="87"/>
      <c r="AK9" s="87"/>
      <c r="AL9" s="87"/>
      <c r="AM9" s="476" t="s">
        <v>15</v>
      </c>
      <c r="AN9" s="477"/>
      <c r="AO9" s="477"/>
      <c r="AP9" s="477"/>
      <c r="AQ9" s="478"/>
    </row>
    <row r="10" spans="1:43" s="1" customFormat="1" ht="33.75" customHeight="1" thickBot="1" x14ac:dyDescent="0.2">
      <c r="A10" s="19"/>
      <c r="B10" s="373" t="s">
        <v>47</v>
      </c>
      <c r="C10" s="374"/>
      <c r="D10" s="374"/>
      <c r="E10" s="374"/>
      <c r="F10" s="374"/>
      <c r="G10" s="374"/>
      <c r="H10" s="374"/>
      <c r="I10" s="374"/>
      <c r="J10" s="375"/>
      <c r="K10" s="104" t="str">
        <f>IF(M10="評価なし","評価なし",IF(M10&gt;=2.5,"A",IF(M10&gt;=1.5,"B", IF(M10&gt;=0.5,"C",IF(M10&lt;0.5,"D","評価なし")))))</f>
        <v>A</v>
      </c>
      <c r="L10" s="64"/>
      <c r="M10" s="65">
        <f>IF(AND(M12="評価なし",M14="評価なし",M16="評価なし",M21="評価なし",M22="評価なし",M27="評価なし",M28="評価なし",M29="評価なし",M30="評価なし"),"評価なし",(N12+N14+N16+N21+N22+N27+N28+N29+N30)/(9-N10))</f>
        <v>3</v>
      </c>
      <c r="N10" s="66">
        <f>COUNTIF(M12:M17,"評価なし")+COUNTIF(M21:M22,"評価なし")+COUNTIF(M27:M30,"評価なし")</f>
        <v>0</v>
      </c>
      <c r="O10" s="64"/>
      <c r="P10" s="67" t="s">
        <v>33</v>
      </c>
      <c r="Q10" s="68">
        <v>2</v>
      </c>
      <c r="R10" s="69">
        <v>1.5</v>
      </c>
      <c r="S10" s="64" t="s">
        <v>194</v>
      </c>
      <c r="T10" s="64">
        <v>2.5</v>
      </c>
      <c r="U10" s="64" t="s">
        <v>195</v>
      </c>
      <c r="V10" s="64"/>
      <c r="W10" s="64"/>
      <c r="X10" s="491"/>
      <c r="Y10" s="492"/>
      <c r="Z10" s="104" t="str">
        <f>IF(AB10="評価なし","評価なし",IF(AB10&gt;=2.5,"A",IF(AB10&gt;=1.5,"B", IF(AB10&gt;=0.5,"C",IF(AB10&lt;0.5,"D","評価なし")))))</f>
        <v>A</v>
      </c>
      <c r="AA10" s="2"/>
      <c r="AB10" s="62">
        <f>IF(AND(AB12="評価なし",AB14="評価なし",AB16="評価なし",AB21="評価なし",AB22="評価なし",AB27="評価なし",AB28="評価なし",AB29="評価なし",AB30="評価なし"),"評価なし",(AC12+AC14+AC16+AC21+AC22+AC27+AC28+AC29+AC30)/(9-AC10))</f>
        <v>3</v>
      </c>
      <c r="AC10" s="39">
        <f>COUNTIF(AB12:AB17,"評価なし")+COUNTIF(AB21:AB22,"評価なし")+COUNTIF(AB27:AB30,"評価なし")</f>
        <v>0</v>
      </c>
      <c r="AD10" s="2"/>
      <c r="AE10" s="196" t="s">
        <v>33</v>
      </c>
      <c r="AF10" s="23">
        <v>2</v>
      </c>
      <c r="AG10" s="24">
        <v>1.5</v>
      </c>
      <c r="AH10" s="25" t="s">
        <v>194</v>
      </c>
      <c r="AI10" s="25">
        <v>2.5</v>
      </c>
      <c r="AJ10" s="25" t="s">
        <v>195</v>
      </c>
      <c r="AK10" s="491"/>
      <c r="AL10" s="513"/>
      <c r="AM10" s="373" t="s">
        <v>44</v>
      </c>
      <c r="AN10" s="374"/>
      <c r="AO10" s="374"/>
      <c r="AP10" s="374"/>
      <c r="AQ10" s="375"/>
    </row>
    <row r="11" spans="1:43" ht="35.25" customHeight="1" x14ac:dyDescent="0.15">
      <c r="B11" s="376" t="s">
        <v>16</v>
      </c>
      <c r="C11" s="377"/>
      <c r="D11" s="377"/>
      <c r="E11" s="377"/>
      <c r="F11" s="377"/>
      <c r="G11" s="377"/>
      <c r="H11" s="377"/>
      <c r="I11" s="377"/>
      <c r="J11" s="378"/>
      <c r="K11" s="110" t="str">
        <f>IF(M11="評価なし","評価なし",IF(M11&gt;=2.5,"A",IF(M11&gt;=1.5,"B", IF(M11&gt;=0.5,"C",IF(M11&lt;0.5,"D","評価なし")))))</f>
        <v>A</v>
      </c>
      <c r="L11" s="16"/>
      <c r="M11" s="63">
        <f>IF(AND(M12="評価なし",M14="評価なし",M16="評価なし"),"評価なし",(N12+N14+N16)/(3-N11))</f>
        <v>3</v>
      </c>
      <c r="N11" s="16">
        <f>COUNTIF(M12:M17,"評価なし")</f>
        <v>0</v>
      </c>
      <c r="O11" s="16"/>
      <c r="P11" s="26" t="s">
        <v>34</v>
      </c>
      <c r="Q11" s="27">
        <v>1</v>
      </c>
      <c r="R11" s="28">
        <v>0.5</v>
      </c>
      <c r="S11" s="29" t="s">
        <v>194</v>
      </c>
      <c r="T11" s="29">
        <v>1.5</v>
      </c>
      <c r="U11" s="29" t="s">
        <v>195</v>
      </c>
      <c r="V11" s="29"/>
      <c r="W11" s="29"/>
      <c r="X11" s="493"/>
      <c r="Y11" s="494"/>
      <c r="Z11" s="112" t="str">
        <f>IF(AB11="評価なし","評価なし",IF(AB11&gt;=2.5,"A",IF(AB11&gt;=1.5,"B", IF(AB11&gt;=0.5,"C",IF(AB11&lt;0.5,"D","評価なし")))))</f>
        <v>A</v>
      </c>
      <c r="AA11" s="16"/>
      <c r="AB11" s="13">
        <f>IF(AND(AB12="評価なし",AB14="評価なし",AB16="評価なし"),"評価なし",(AC12+AC14+AC16)/(3-AC11))</f>
        <v>3</v>
      </c>
      <c r="AC11" s="16">
        <f>COUNTIF(AB12:AB17,"評価なし")</f>
        <v>0</v>
      </c>
      <c r="AD11" s="16"/>
      <c r="AE11" s="194" t="s">
        <v>34</v>
      </c>
      <c r="AF11" s="10">
        <v>1</v>
      </c>
      <c r="AG11" s="8">
        <v>0.5</v>
      </c>
      <c r="AH11" s="9" t="s">
        <v>194</v>
      </c>
      <c r="AI11" s="9">
        <v>1.5</v>
      </c>
      <c r="AJ11" s="9" t="s">
        <v>195</v>
      </c>
      <c r="AK11" s="313"/>
      <c r="AL11" s="314"/>
      <c r="AM11" s="376" t="s">
        <v>16</v>
      </c>
      <c r="AN11" s="377"/>
      <c r="AO11" s="377"/>
      <c r="AP11" s="377"/>
      <c r="AQ11" s="378"/>
    </row>
    <row r="12" spans="1:43" ht="39.950000000000003" customHeight="1" x14ac:dyDescent="0.15">
      <c r="B12" s="379" t="s">
        <v>81</v>
      </c>
      <c r="C12" s="380"/>
      <c r="D12" s="380"/>
      <c r="E12" s="380"/>
      <c r="F12" s="380"/>
      <c r="G12" s="380"/>
      <c r="H12" s="380"/>
      <c r="I12" s="380"/>
      <c r="J12" s="381"/>
      <c r="K12" s="474" t="s">
        <v>89</v>
      </c>
      <c r="L12" s="40"/>
      <c r="M12" s="469" t="str">
        <f>IF(K12="A","3",IF(K12="B","2", IF(K12="C","1",IF(K12="D","0","評価なし"))))</f>
        <v>3</v>
      </c>
      <c r="N12" s="72" t="str">
        <f>IF(M12="評価なし",0,M12)</f>
        <v>3</v>
      </c>
      <c r="O12" s="40"/>
      <c r="P12" s="197" t="s">
        <v>35</v>
      </c>
      <c r="Q12" s="74">
        <v>0</v>
      </c>
      <c r="R12" s="75">
        <v>0.5</v>
      </c>
      <c r="S12" s="76" t="s">
        <v>195</v>
      </c>
      <c r="T12" s="76"/>
      <c r="U12" s="76"/>
      <c r="V12" s="76"/>
      <c r="W12" s="76"/>
      <c r="X12" s="495" t="s">
        <v>105</v>
      </c>
      <c r="Y12" s="496"/>
      <c r="Z12" s="474" t="s">
        <v>89</v>
      </c>
      <c r="AA12" s="108"/>
      <c r="AB12" s="527" t="str">
        <f>IF(Z12="A","3",IF(Z12="B","2", IF(Z12="C","1",IF(Z12="D","0","評価なし"))))</f>
        <v>3</v>
      </c>
      <c r="AC12" s="55" t="str">
        <f>IF(AB12="評価なし",0,AB12)</f>
        <v>3</v>
      </c>
      <c r="AD12" s="108"/>
      <c r="AE12" s="123" t="s">
        <v>35</v>
      </c>
      <c r="AF12" s="124">
        <v>0</v>
      </c>
      <c r="AG12" s="125">
        <v>0.5</v>
      </c>
      <c r="AH12" s="126" t="s">
        <v>195</v>
      </c>
      <c r="AI12" s="126"/>
      <c r="AJ12" s="126"/>
      <c r="AK12" s="514" t="s">
        <v>152</v>
      </c>
      <c r="AL12" s="515"/>
      <c r="AM12" s="485" t="s">
        <v>213</v>
      </c>
      <c r="AN12" s="486"/>
      <c r="AO12" s="486"/>
      <c r="AP12" s="486"/>
      <c r="AQ12" s="487"/>
    </row>
    <row r="13" spans="1:43" ht="39.950000000000003" customHeight="1" x14ac:dyDescent="0.15">
      <c r="B13" s="382"/>
      <c r="C13" s="383"/>
      <c r="D13" s="383"/>
      <c r="E13" s="383"/>
      <c r="F13" s="383"/>
      <c r="G13" s="383"/>
      <c r="H13" s="383"/>
      <c r="I13" s="383"/>
      <c r="J13" s="384"/>
      <c r="K13" s="472"/>
      <c r="L13" s="41"/>
      <c r="M13" s="470" t="str">
        <f>IF(K13="A","10",IF(K13="B","8", IF(K13="C","7",IF(K13="D","5","0"))))</f>
        <v>0</v>
      </c>
      <c r="N13" s="41"/>
      <c r="O13" s="41"/>
      <c r="P13" s="77" t="s">
        <v>196</v>
      </c>
      <c r="Q13" s="41"/>
      <c r="R13" s="41"/>
      <c r="S13" s="41"/>
      <c r="T13" s="41"/>
      <c r="U13" s="41"/>
      <c r="V13" s="41"/>
      <c r="W13" s="41"/>
      <c r="X13" s="497"/>
      <c r="Y13" s="498"/>
      <c r="Z13" s="472"/>
      <c r="AA13" s="57"/>
      <c r="AB13" s="528" t="str">
        <f>IF(Z13="A","10",IF(Z13="B","8", IF(Z13="C","7",IF(Z13="D","5","0"))))</f>
        <v>0</v>
      </c>
      <c r="AC13" s="57"/>
      <c r="AD13" s="57"/>
      <c r="AE13" s="127" t="s">
        <v>196</v>
      </c>
      <c r="AF13" s="57"/>
      <c r="AG13" s="57"/>
      <c r="AH13" s="57"/>
      <c r="AI13" s="57"/>
      <c r="AJ13" s="57"/>
      <c r="AK13" s="516"/>
      <c r="AL13" s="517"/>
      <c r="AM13" s="488"/>
      <c r="AN13" s="489"/>
      <c r="AO13" s="489"/>
      <c r="AP13" s="489"/>
      <c r="AQ13" s="490"/>
    </row>
    <row r="14" spans="1:43" ht="39.950000000000003" customHeight="1" x14ac:dyDescent="0.15">
      <c r="B14" s="385" t="s">
        <v>80</v>
      </c>
      <c r="C14" s="386"/>
      <c r="D14" s="386"/>
      <c r="E14" s="386"/>
      <c r="F14" s="386"/>
      <c r="G14" s="386"/>
      <c r="H14" s="386"/>
      <c r="I14" s="386"/>
      <c r="J14" s="387"/>
      <c r="K14" s="472" t="s">
        <v>89</v>
      </c>
      <c r="L14" s="41"/>
      <c r="M14" s="470" t="str">
        <f>IF(K14="A","3",IF(K14="B","2", IF(K14="C","1",IF(K14="D","0","評価なし"))))</f>
        <v>3</v>
      </c>
      <c r="N14" s="78" t="str">
        <f>IF(M14="評価なし",0,M14)</f>
        <v>3</v>
      </c>
      <c r="O14" s="41"/>
      <c r="P14" s="41" t="s">
        <v>197</v>
      </c>
      <c r="Q14" s="41"/>
      <c r="R14" s="41"/>
      <c r="S14" s="41"/>
      <c r="T14" s="41"/>
      <c r="U14" s="41"/>
      <c r="V14" s="41"/>
      <c r="W14" s="41"/>
      <c r="X14" s="499" t="s">
        <v>109</v>
      </c>
      <c r="Y14" s="500"/>
      <c r="Z14" s="472" t="s">
        <v>89</v>
      </c>
      <c r="AA14" s="57"/>
      <c r="AB14" s="528" t="str">
        <f>IF(Z14="A","3",IF(Z14="B","2", IF(Z14="C","1",IF(Z14="D","0","評価なし"))))</f>
        <v>3</v>
      </c>
      <c r="AC14" s="58" t="str">
        <f>IF(AB14="評価なし",0,AB14)</f>
        <v>3</v>
      </c>
      <c r="AD14" s="57"/>
      <c r="AE14" s="57" t="s">
        <v>197</v>
      </c>
      <c r="AF14" s="57"/>
      <c r="AG14" s="57"/>
      <c r="AH14" s="57"/>
      <c r="AI14" s="57"/>
      <c r="AJ14" s="57"/>
      <c r="AK14" s="518" t="s">
        <v>201</v>
      </c>
      <c r="AL14" s="519"/>
      <c r="AM14" s="488" t="s">
        <v>213</v>
      </c>
      <c r="AN14" s="489"/>
      <c r="AO14" s="489"/>
      <c r="AP14" s="489"/>
      <c r="AQ14" s="490"/>
    </row>
    <row r="15" spans="1:43" ht="51" customHeight="1" x14ac:dyDescent="0.15">
      <c r="B15" s="382"/>
      <c r="C15" s="383"/>
      <c r="D15" s="383"/>
      <c r="E15" s="383"/>
      <c r="F15" s="383"/>
      <c r="G15" s="383"/>
      <c r="H15" s="383"/>
      <c r="I15" s="383"/>
      <c r="J15" s="384"/>
      <c r="K15" s="472"/>
      <c r="L15" s="41"/>
      <c r="M15" s="470" t="str">
        <f>IF(K15="A","10",IF(K15="B","8", IF(K15="C","7",IF(K15="D","5","0"))))</f>
        <v>0</v>
      </c>
      <c r="N15" s="41"/>
      <c r="O15" s="41"/>
      <c r="P15" s="41" t="s">
        <v>198</v>
      </c>
      <c r="Q15" s="41"/>
      <c r="R15" s="41"/>
      <c r="S15" s="41"/>
      <c r="T15" s="41"/>
      <c r="U15" s="41"/>
      <c r="V15" s="41"/>
      <c r="W15" s="41"/>
      <c r="X15" s="501"/>
      <c r="Y15" s="502"/>
      <c r="Z15" s="472"/>
      <c r="AA15" s="57"/>
      <c r="AB15" s="528" t="str">
        <f>IF(Z15="A","10",IF(Z15="B","8", IF(Z15="C","7",IF(Z15="D","5","0"))))</f>
        <v>0</v>
      </c>
      <c r="AC15" s="57"/>
      <c r="AD15" s="57"/>
      <c r="AE15" s="57" t="s">
        <v>198</v>
      </c>
      <c r="AF15" s="57"/>
      <c r="AG15" s="57"/>
      <c r="AH15" s="57"/>
      <c r="AI15" s="57"/>
      <c r="AJ15" s="57"/>
      <c r="AK15" s="520"/>
      <c r="AL15" s="521"/>
      <c r="AM15" s="488"/>
      <c r="AN15" s="489"/>
      <c r="AO15" s="489"/>
      <c r="AP15" s="489"/>
      <c r="AQ15" s="490"/>
    </row>
    <row r="16" spans="1:43" ht="39.950000000000003" customHeight="1" x14ac:dyDescent="0.15">
      <c r="B16" s="385" t="s">
        <v>82</v>
      </c>
      <c r="C16" s="386"/>
      <c r="D16" s="386"/>
      <c r="E16" s="386"/>
      <c r="F16" s="386"/>
      <c r="G16" s="386"/>
      <c r="H16" s="386"/>
      <c r="I16" s="386"/>
      <c r="J16" s="387"/>
      <c r="K16" s="472" t="s">
        <v>89</v>
      </c>
      <c r="L16" s="41"/>
      <c r="M16" s="470" t="str">
        <f>IF(K16="A","3",IF(K16="B","2", IF(K16="C","1",IF(K16="D","0","評価なし"))))</f>
        <v>3</v>
      </c>
      <c r="N16" s="78" t="str">
        <f>IF(M16="評価なし",0,M16)</f>
        <v>3</v>
      </c>
      <c r="O16" s="41"/>
      <c r="P16" s="41" t="s">
        <v>199</v>
      </c>
      <c r="Q16" s="41"/>
      <c r="R16" s="41"/>
      <c r="S16" s="41"/>
      <c r="T16" s="41"/>
      <c r="U16" s="41"/>
      <c r="V16" s="41"/>
      <c r="W16" s="41"/>
      <c r="X16" s="503" t="s">
        <v>106</v>
      </c>
      <c r="Y16" s="504"/>
      <c r="Z16" s="472" t="s">
        <v>89</v>
      </c>
      <c r="AA16" s="57"/>
      <c r="AB16" s="528" t="str">
        <f>IF(Z16="A","3",IF(Z16="B","2", IF(Z16="C","1",IF(Z16="D","0","評価なし"))))</f>
        <v>3</v>
      </c>
      <c r="AC16" s="58" t="str">
        <f>IF(AB16="評価なし",0,AB16)</f>
        <v>3</v>
      </c>
      <c r="AD16" s="57"/>
      <c r="AE16" s="57" t="s">
        <v>199</v>
      </c>
      <c r="AF16" s="57"/>
      <c r="AG16" s="57"/>
      <c r="AH16" s="57"/>
      <c r="AI16" s="57"/>
      <c r="AJ16" s="57"/>
      <c r="AK16" s="518" t="s">
        <v>153</v>
      </c>
      <c r="AL16" s="519"/>
      <c r="AM16" s="488" t="s">
        <v>213</v>
      </c>
      <c r="AN16" s="489"/>
      <c r="AO16" s="489"/>
      <c r="AP16" s="489"/>
      <c r="AQ16" s="490"/>
    </row>
    <row r="17" spans="1:43" ht="39.950000000000003" customHeight="1" x14ac:dyDescent="0.15">
      <c r="B17" s="388"/>
      <c r="C17" s="389"/>
      <c r="D17" s="389"/>
      <c r="E17" s="389"/>
      <c r="F17" s="389"/>
      <c r="G17" s="389"/>
      <c r="H17" s="389"/>
      <c r="I17" s="389"/>
      <c r="J17" s="390"/>
      <c r="K17" s="473"/>
      <c r="L17" s="79"/>
      <c r="M17" s="471" t="str">
        <f>IF(K17="A","10",IF(K17="B","8", IF(K17="C","7",IF(K17="D","5","0"))))</f>
        <v>0</v>
      </c>
      <c r="N17" s="79"/>
      <c r="O17" s="79"/>
      <c r="P17" s="79" t="s">
        <v>200</v>
      </c>
      <c r="Q17" s="79"/>
      <c r="R17" s="79"/>
      <c r="S17" s="79"/>
      <c r="T17" s="79"/>
      <c r="U17" s="79"/>
      <c r="V17" s="79"/>
      <c r="W17" s="79"/>
      <c r="X17" s="505"/>
      <c r="Y17" s="506"/>
      <c r="Z17" s="473"/>
      <c r="AA17" s="128"/>
      <c r="AB17" s="529" t="str">
        <f>IF(Z17="A","10",IF(Z17="B","8", IF(Z17="C","7",IF(Z17="D","5","0"))))</f>
        <v>0</v>
      </c>
      <c r="AC17" s="128"/>
      <c r="AD17" s="128"/>
      <c r="AE17" s="128" t="s">
        <v>200</v>
      </c>
      <c r="AF17" s="128"/>
      <c r="AG17" s="128"/>
      <c r="AH17" s="128"/>
      <c r="AI17" s="128"/>
      <c r="AJ17" s="128"/>
      <c r="AK17" s="522"/>
      <c r="AL17" s="523"/>
      <c r="AM17" s="530"/>
      <c r="AN17" s="531"/>
      <c r="AO17" s="531"/>
      <c r="AP17" s="531"/>
      <c r="AQ17" s="532"/>
    </row>
    <row r="18" spans="1:43" s="6" customFormat="1" ht="65.099999999999994" customHeight="1" x14ac:dyDescent="0.15">
      <c r="B18" s="273" t="s">
        <v>51</v>
      </c>
      <c r="C18" s="274"/>
      <c r="D18" s="274"/>
      <c r="E18" s="274"/>
      <c r="F18" s="274"/>
      <c r="G18" s="274"/>
      <c r="H18" s="274"/>
      <c r="I18" s="274"/>
      <c r="J18" s="275"/>
      <c r="K18" s="544" t="s">
        <v>107</v>
      </c>
      <c r="L18" s="545"/>
      <c r="M18" s="545"/>
      <c r="N18" s="545"/>
      <c r="O18" s="545"/>
      <c r="P18" s="545"/>
      <c r="Q18" s="545"/>
      <c r="R18" s="545"/>
      <c r="S18" s="545"/>
      <c r="T18" s="545"/>
      <c r="U18" s="545"/>
      <c r="V18" s="545"/>
      <c r="W18" s="545"/>
      <c r="X18" s="545"/>
      <c r="Y18" s="546"/>
      <c r="Z18" s="524" t="s">
        <v>154</v>
      </c>
      <c r="AA18" s="525"/>
      <c r="AB18" s="525"/>
      <c r="AC18" s="525"/>
      <c r="AD18" s="525"/>
      <c r="AE18" s="525"/>
      <c r="AF18" s="525"/>
      <c r="AG18" s="525"/>
      <c r="AH18" s="525"/>
      <c r="AI18" s="525"/>
      <c r="AJ18" s="525"/>
      <c r="AK18" s="525"/>
      <c r="AL18" s="526"/>
      <c r="AM18" s="539" t="s">
        <v>213</v>
      </c>
      <c r="AN18" s="540"/>
      <c r="AO18" s="540"/>
      <c r="AP18" s="540"/>
      <c r="AQ18" s="541"/>
    </row>
    <row r="19" spans="1:43" ht="65.099999999999994" customHeight="1" thickBot="1" x14ac:dyDescent="0.2">
      <c r="B19" s="276" t="s">
        <v>42</v>
      </c>
      <c r="C19" s="277"/>
      <c r="D19" s="277"/>
      <c r="E19" s="277"/>
      <c r="F19" s="277"/>
      <c r="G19" s="277"/>
      <c r="H19" s="277"/>
      <c r="I19" s="277"/>
      <c r="J19" s="278"/>
      <c r="K19" s="358" t="s">
        <v>108</v>
      </c>
      <c r="L19" s="327"/>
      <c r="M19" s="327"/>
      <c r="N19" s="327"/>
      <c r="O19" s="327"/>
      <c r="P19" s="327"/>
      <c r="Q19" s="327"/>
      <c r="R19" s="327"/>
      <c r="S19" s="327"/>
      <c r="T19" s="327"/>
      <c r="U19" s="327"/>
      <c r="V19" s="327"/>
      <c r="W19" s="327"/>
      <c r="X19" s="327"/>
      <c r="Y19" s="328"/>
      <c r="Z19" s="536" t="s">
        <v>202</v>
      </c>
      <c r="AA19" s="537"/>
      <c r="AB19" s="537"/>
      <c r="AC19" s="537"/>
      <c r="AD19" s="537"/>
      <c r="AE19" s="537"/>
      <c r="AF19" s="537"/>
      <c r="AG19" s="537"/>
      <c r="AH19" s="537"/>
      <c r="AI19" s="537"/>
      <c r="AJ19" s="537"/>
      <c r="AK19" s="537"/>
      <c r="AL19" s="538"/>
      <c r="AM19" s="454" t="s">
        <v>213</v>
      </c>
      <c r="AN19" s="321"/>
      <c r="AO19" s="321"/>
      <c r="AP19" s="321"/>
      <c r="AQ19" s="322"/>
    </row>
    <row r="20" spans="1:43" s="14" customFormat="1" ht="32.25" customHeight="1" x14ac:dyDescent="0.15">
      <c r="A20" s="19"/>
      <c r="B20" s="391" t="s">
        <v>17</v>
      </c>
      <c r="C20" s="392"/>
      <c r="D20" s="392"/>
      <c r="E20" s="392"/>
      <c r="F20" s="392"/>
      <c r="G20" s="392"/>
      <c r="H20" s="392"/>
      <c r="I20" s="392"/>
      <c r="J20" s="393"/>
      <c r="K20" s="100" t="str">
        <f>IF(M20="評価なし","評価なし",IF(M20&gt;=2.5,"A",IF(M20&gt;=1.5,"B", IF(M20&gt;=0.5,"C",IF(M20&lt;0.5,"D","評価なし")))))</f>
        <v>A</v>
      </c>
      <c r="L20" s="39"/>
      <c r="M20" s="30">
        <f>IF(AND(M21="評価なし",M22="評価なし"),"評価なし",(N21+N22)/(2-N20))</f>
        <v>3</v>
      </c>
      <c r="N20" s="39">
        <f>COUNTIF(M21:M22,"評価なし")</f>
        <v>0</v>
      </c>
      <c r="O20" s="39"/>
      <c r="P20" s="39"/>
      <c r="Q20" s="39"/>
      <c r="R20" s="39"/>
      <c r="S20" s="39"/>
      <c r="T20" s="39"/>
      <c r="U20" s="39"/>
      <c r="V20" s="39"/>
      <c r="W20" s="39"/>
      <c r="X20" s="347"/>
      <c r="Y20" s="577"/>
      <c r="Z20" s="100" t="str">
        <f>IF(AB20="評価なし","評価なし",IF(AB20&gt;=2.5,"A",IF(AB20&gt;=1.5,"B", IF(AB20&gt;=0.5,"C",IF(AB20&lt;0.5,"D","評価なし")))))</f>
        <v>A</v>
      </c>
      <c r="AA20" s="39"/>
      <c r="AB20" s="30">
        <f>IF(AND(AB21="評価なし",AB22="評価なし"),"評価なし",(AC21+AC22)/(2-AC20))</f>
        <v>3</v>
      </c>
      <c r="AC20" s="39">
        <f>COUNTIF(AB21:AB22,"評価なし")</f>
        <v>0</v>
      </c>
      <c r="AD20" s="39"/>
      <c r="AE20" s="39"/>
      <c r="AF20" s="39"/>
      <c r="AG20" s="39"/>
      <c r="AH20" s="39"/>
      <c r="AI20" s="39"/>
      <c r="AJ20" s="39"/>
      <c r="AK20" s="578"/>
      <c r="AL20" s="579"/>
      <c r="AM20" s="533" t="s">
        <v>17</v>
      </c>
      <c r="AN20" s="534"/>
      <c r="AO20" s="534"/>
      <c r="AP20" s="534"/>
      <c r="AQ20" s="535"/>
    </row>
    <row r="21" spans="1:43" s="14" customFormat="1" ht="80.099999999999994" customHeight="1" x14ac:dyDescent="0.15">
      <c r="A21" s="19"/>
      <c r="B21" s="394" t="s">
        <v>11</v>
      </c>
      <c r="C21" s="395"/>
      <c r="D21" s="395"/>
      <c r="E21" s="395"/>
      <c r="F21" s="395"/>
      <c r="G21" s="395"/>
      <c r="H21" s="395"/>
      <c r="I21" s="395"/>
      <c r="J21" s="396"/>
      <c r="K21" s="105" t="s">
        <v>89</v>
      </c>
      <c r="L21" s="40"/>
      <c r="M21" s="197" t="str">
        <f>IF(K21="A","3",IF(K21="B","2", IF(K21="C","1",IF(K21="D","0","評価なし"))))</f>
        <v>3</v>
      </c>
      <c r="N21" s="72" t="str">
        <f>IF(M21="評価なし",0,M21)</f>
        <v>3</v>
      </c>
      <c r="O21" s="40"/>
      <c r="P21" s="40"/>
      <c r="Q21" s="40"/>
      <c r="R21" s="40"/>
      <c r="S21" s="40"/>
      <c r="T21" s="40"/>
      <c r="U21" s="40"/>
      <c r="V21" s="40"/>
      <c r="W21" s="40"/>
      <c r="X21" s="580" t="s">
        <v>142</v>
      </c>
      <c r="Y21" s="581"/>
      <c r="Z21" s="105" t="s">
        <v>89</v>
      </c>
      <c r="AA21" s="109"/>
      <c r="AB21" s="191" t="str">
        <f>IF(Z21="A","3",IF(Z21="B","2", IF(Z21="C","1",IF(Z21="D","0","評価なし"))))</f>
        <v>3</v>
      </c>
      <c r="AC21" s="46" t="str">
        <f>IF(AB21="評価なし",0,AB21)</f>
        <v>3</v>
      </c>
      <c r="AD21" s="109"/>
      <c r="AE21" s="109"/>
      <c r="AF21" s="109"/>
      <c r="AG21" s="109"/>
      <c r="AH21" s="109"/>
      <c r="AI21" s="109"/>
      <c r="AJ21" s="109"/>
      <c r="AK21" s="584" t="s">
        <v>156</v>
      </c>
      <c r="AL21" s="585"/>
      <c r="AM21" s="507" t="s">
        <v>213</v>
      </c>
      <c r="AN21" s="508"/>
      <c r="AO21" s="508"/>
      <c r="AP21" s="508"/>
      <c r="AQ21" s="509"/>
    </row>
    <row r="22" spans="1:43" s="14" customFormat="1" ht="81" customHeight="1" x14ac:dyDescent="0.15">
      <c r="A22" s="19"/>
      <c r="B22" s="297" t="s">
        <v>87</v>
      </c>
      <c r="C22" s="298"/>
      <c r="D22" s="298"/>
      <c r="E22" s="298"/>
      <c r="F22" s="298"/>
      <c r="G22" s="298"/>
      <c r="H22" s="298"/>
      <c r="I22" s="298"/>
      <c r="J22" s="299"/>
      <c r="K22" s="164" t="s">
        <v>89</v>
      </c>
      <c r="L22" s="42"/>
      <c r="M22" s="129" t="str">
        <f>IF(K22="A","3",IF(K22="B","2", IF(K22="C","1",IF(K22="D","0","評価なし"))))</f>
        <v>3</v>
      </c>
      <c r="N22" s="73" t="str">
        <f>IF(M22="評価なし",0,M22)</f>
        <v>3</v>
      </c>
      <c r="O22" s="42"/>
      <c r="P22" s="42"/>
      <c r="Q22" s="42"/>
      <c r="R22" s="42"/>
      <c r="S22" s="42"/>
      <c r="T22" s="42"/>
      <c r="U22" s="42"/>
      <c r="V22" s="42"/>
      <c r="W22" s="42"/>
      <c r="X22" s="582" t="s">
        <v>110</v>
      </c>
      <c r="Y22" s="583"/>
      <c r="Z22" s="102" t="s">
        <v>89</v>
      </c>
      <c r="AA22" s="138"/>
      <c r="AB22" s="193" t="str">
        <f>IF(Z22="A","3",IF(Z22="B","2", IF(Z22="C","1",IF(Z22="D","0","評価なし"))))</f>
        <v>3</v>
      </c>
      <c r="AC22" s="51" t="str">
        <f>IF(AB22="評価なし",0,AB22)</f>
        <v>3</v>
      </c>
      <c r="AD22" s="138"/>
      <c r="AE22" s="138"/>
      <c r="AF22" s="138"/>
      <c r="AG22" s="138"/>
      <c r="AH22" s="138"/>
      <c r="AI22" s="138"/>
      <c r="AJ22" s="138"/>
      <c r="AK22" s="339" t="s">
        <v>155</v>
      </c>
      <c r="AL22" s="340"/>
      <c r="AM22" s="510" t="s">
        <v>213</v>
      </c>
      <c r="AN22" s="511"/>
      <c r="AO22" s="511"/>
      <c r="AP22" s="511"/>
      <c r="AQ22" s="512"/>
    </row>
    <row r="23" spans="1:43" ht="54" customHeight="1" x14ac:dyDescent="0.15">
      <c r="B23" s="273" t="s">
        <v>52</v>
      </c>
      <c r="C23" s="274"/>
      <c r="D23" s="274"/>
      <c r="E23" s="274"/>
      <c r="F23" s="274"/>
      <c r="G23" s="274"/>
      <c r="H23" s="274"/>
      <c r="I23" s="274"/>
      <c r="J23" s="275"/>
      <c r="K23" s="544" t="s">
        <v>111</v>
      </c>
      <c r="L23" s="545"/>
      <c r="M23" s="545"/>
      <c r="N23" s="545"/>
      <c r="O23" s="545"/>
      <c r="P23" s="545"/>
      <c r="Q23" s="545"/>
      <c r="R23" s="545"/>
      <c r="S23" s="545"/>
      <c r="T23" s="545"/>
      <c r="U23" s="545"/>
      <c r="V23" s="545"/>
      <c r="W23" s="545"/>
      <c r="X23" s="545"/>
      <c r="Y23" s="546"/>
      <c r="Z23" s="547" t="s">
        <v>157</v>
      </c>
      <c r="AA23" s="548"/>
      <c r="AB23" s="548"/>
      <c r="AC23" s="548"/>
      <c r="AD23" s="548"/>
      <c r="AE23" s="548"/>
      <c r="AF23" s="548"/>
      <c r="AG23" s="548"/>
      <c r="AH23" s="548"/>
      <c r="AI23" s="548"/>
      <c r="AJ23" s="548"/>
      <c r="AK23" s="548"/>
      <c r="AL23" s="549"/>
      <c r="AM23" s="422" t="s">
        <v>213</v>
      </c>
      <c r="AN23" s="422"/>
      <c r="AO23" s="422"/>
      <c r="AP23" s="422"/>
      <c r="AQ23" s="423"/>
    </row>
    <row r="24" spans="1:43" ht="73.5" customHeight="1" thickBot="1" x14ac:dyDescent="0.2">
      <c r="B24" s="276" t="s">
        <v>42</v>
      </c>
      <c r="C24" s="277"/>
      <c r="D24" s="277"/>
      <c r="E24" s="277"/>
      <c r="F24" s="277"/>
      <c r="G24" s="277"/>
      <c r="H24" s="277"/>
      <c r="I24" s="277"/>
      <c r="J24" s="278"/>
      <c r="K24" s="550" t="s">
        <v>120</v>
      </c>
      <c r="L24" s="551"/>
      <c r="M24" s="551"/>
      <c r="N24" s="551"/>
      <c r="O24" s="551"/>
      <c r="P24" s="551"/>
      <c r="Q24" s="551"/>
      <c r="R24" s="551"/>
      <c r="S24" s="551"/>
      <c r="T24" s="551"/>
      <c r="U24" s="551"/>
      <c r="V24" s="551"/>
      <c r="W24" s="551"/>
      <c r="X24" s="551"/>
      <c r="Y24" s="552"/>
      <c r="Z24" s="547" t="s">
        <v>158</v>
      </c>
      <c r="AA24" s="548"/>
      <c r="AB24" s="548"/>
      <c r="AC24" s="548"/>
      <c r="AD24" s="548"/>
      <c r="AE24" s="548"/>
      <c r="AF24" s="548"/>
      <c r="AG24" s="548"/>
      <c r="AH24" s="548"/>
      <c r="AI24" s="548"/>
      <c r="AJ24" s="548"/>
      <c r="AK24" s="548"/>
      <c r="AL24" s="549"/>
      <c r="AM24" s="321" t="s">
        <v>213</v>
      </c>
      <c r="AN24" s="321"/>
      <c r="AO24" s="321"/>
      <c r="AP24" s="321"/>
      <c r="AQ24" s="322"/>
    </row>
    <row r="25" spans="1:43" ht="35.25" customHeight="1" x14ac:dyDescent="0.15">
      <c r="B25" s="446" t="s">
        <v>18</v>
      </c>
      <c r="C25" s="447"/>
      <c r="D25" s="447"/>
      <c r="E25" s="447"/>
      <c r="F25" s="447"/>
      <c r="G25" s="447"/>
      <c r="H25" s="447"/>
      <c r="I25" s="447"/>
      <c r="J25" s="448"/>
      <c r="K25" s="100" t="str">
        <f>IF(M25="評価なし","評価なし",IF(M25&gt;=2.5,"A",IF(M25&gt;=1.5,"B", IF(M25&gt;=0.5,"C",IF(M25&lt;0.5,"D","評価なし")))))</f>
        <v>A</v>
      </c>
      <c r="L25" s="16"/>
      <c r="M25" s="63">
        <f>IF(AND(M27="評価なし",M28="評価なし",M29="評価なし",M30="評価なし"),"評価なし",(N27+N28+N29+N30)/(4-N25))</f>
        <v>3</v>
      </c>
      <c r="N25" s="39">
        <f>COUNTIF(M27:M30,"評価なし")</f>
        <v>0</v>
      </c>
      <c r="O25" s="16"/>
      <c r="P25" s="16"/>
      <c r="Q25" s="16"/>
      <c r="R25" s="16"/>
      <c r="S25" s="16"/>
      <c r="T25" s="16"/>
      <c r="U25" s="16"/>
      <c r="V25" s="16"/>
      <c r="W25" s="16"/>
      <c r="X25" s="347"/>
      <c r="Y25" s="577"/>
      <c r="Z25" s="100" t="str">
        <f>IF(AB25="評価なし","評価なし",IF(AB25&gt;=2.5,"A",IF(AB25&gt;=1.5,"B", IF(AB25&gt;=0.5,"C",IF(AB25&lt;0.5,"D","評価なし")))))</f>
        <v>A</v>
      </c>
      <c r="AA25" s="16"/>
      <c r="AB25" s="63">
        <f>IF(AND(AB27="評価なし",AB28="評価なし",AB29="評価なし",AB30="評価なし"),"評価なし",(AC27+AC28+AC29+AC30)/(4-AC25))</f>
        <v>3</v>
      </c>
      <c r="AC25" s="39">
        <f>COUNTIF(AB27:AB30,"評価なし")</f>
        <v>0</v>
      </c>
      <c r="AD25" s="16"/>
      <c r="AE25" s="16"/>
      <c r="AF25" s="16"/>
      <c r="AG25" s="16"/>
      <c r="AH25" s="16"/>
      <c r="AI25" s="16"/>
      <c r="AJ25" s="16"/>
      <c r="AK25" s="347"/>
      <c r="AL25" s="348"/>
      <c r="AM25" s="449" t="s">
        <v>18</v>
      </c>
      <c r="AN25" s="345"/>
      <c r="AO25" s="345"/>
      <c r="AP25" s="345"/>
      <c r="AQ25" s="346"/>
    </row>
    <row r="26" spans="1:43" ht="61.5" customHeight="1" x14ac:dyDescent="0.15">
      <c r="B26" s="394" t="s">
        <v>86</v>
      </c>
      <c r="C26" s="395"/>
      <c r="D26" s="395"/>
      <c r="E26" s="395"/>
      <c r="F26" s="395"/>
      <c r="G26" s="395"/>
      <c r="H26" s="395"/>
      <c r="I26" s="395"/>
      <c r="J26" s="396"/>
      <c r="K26" s="179" t="s">
        <v>89</v>
      </c>
      <c r="L26" s="131"/>
      <c r="M26" s="200"/>
      <c r="N26" s="201"/>
      <c r="O26" s="131"/>
      <c r="P26" s="131"/>
      <c r="Q26" s="131"/>
      <c r="R26" s="131"/>
      <c r="S26" s="131"/>
      <c r="T26" s="131"/>
      <c r="U26" s="131"/>
      <c r="V26" s="131"/>
      <c r="W26" s="131"/>
      <c r="X26" s="595" t="s">
        <v>112</v>
      </c>
      <c r="Y26" s="580"/>
      <c r="Z26" s="187" t="s">
        <v>89</v>
      </c>
      <c r="AA26" s="134"/>
      <c r="AB26" s="200"/>
      <c r="AC26" s="201"/>
      <c r="AD26" s="131"/>
      <c r="AE26" s="131"/>
      <c r="AF26" s="131"/>
      <c r="AG26" s="131"/>
      <c r="AH26" s="131"/>
      <c r="AI26" s="131"/>
      <c r="AJ26" s="131"/>
      <c r="AK26" s="599" t="s">
        <v>159</v>
      </c>
      <c r="AL26" s="600"/>
      <c r="AM26" s="455" t="s">
        <v>213</v>
      </c>
      <c r="AN26" s="456"/>
      <c r="AO26" s="456"/>
      <c r="AP26" s="456"/>
      <c r="AQ26" s="457"/>
    </row>
    <row r="27" spans="1:43" ht="78.75" customHeight="1" x14ac:dyDescent="0.15">
      <c r="B27" s="291" t="s">
        <v>67</v>
      </c>
      <c r="C27" s="292"/>
      <c r="D27" s="292"/>
      <c r="E27" s="292"/>
      <c r="F27" s="292"/>
      <c r="G27" s="292"/>
      <c r="H27" s="292"/>
      <c r="I27" s="292"/>
      <c r="J27" s="293"/>
      <c r="K27" s="139" t="s">
        <v>89</v>
      </c>
      <c r="L27" s="132"/>
      <c r="M27" s="37" t="str">
        <f>IF(K27="A","3",IF(K27="B","2", IF(K27="C","1",IF(K27="D","0","評価なし"))))</f>
        <v>3</v>
      </c>
      <c r="N27" s="133" t="str">
        <f>IF(M27="評価なし",0,M27)</f>
        <v>3</v>
      </c>
      <c r="O27" s="132"/>
      <c r="P27" s="132"/>
      <c r="Q27" s="132"/>
      <c r="R27" s="132"/>
      <c r="S27" s="132"/>
      <c r="T27" s="132"/>
      <c r="U27" s="132"/>
      <c r="V27" s="132"/>
      <c r="W27" s="132"/>
      <c r="X27" s="596" t="s">
        <v>113</v>
      </c>
      <c r="Y27" s="300"/>
      <c r="Z27" s="187" t="s">
        <v>89</v>
      </c>
      <c r="AA27" s="134"/>
      <c r="AB27" s="48" t="str">
        <f>IF(Z27="A","3",IF(Z27="B","2", IF(Z27="C","1",IF(Z27="D","0","評価なし"))))</f>
        <v>3</v>
      </c>
      <c r="AC27" s="135" t="str">
        <f>IF(AB27="評価なし",0,AB27)</f>
        <v>3</v>
      </c>
      <c r="AD27" s="134"/>
      <c r="AE27" s="134"/>
      <c r="AF27" s="134"/>
      <c r="AG27" s="134"/>
      <c r="AH27" s="134"/>
      <c r="AI27" s="134"/>
      <c r="AJ27" s="134"/>
      <c r="AK27" s="601" t="s">
        <v>160</v>
      </c>
      <c r="AL27" s="602"/>
      <c r="AM27" s="458" t="s">
        <v>213</v>
      </c>
      <c r="AN27" s="459"/>
      <c r="AO27" s="459"/>
      <c r="AP27" s="459"/>
      <c r="AQ27" s="460"/>
    </row>
    <row r="28" spans="1:43" ht="78.75" customHeight="1" x14ac:dyDescent="0.15">
      <c r="B28" s="291" t="s">
        <v>68</v>
      </c>
      <c r="C28" s="292"/>
      <c r="D28" s="292"/>
      <c r="E28" s="292"/>
      <c r="F28" s="292"/>
      <c r="G28" s="292"/>
      <c r="H28" s="292"/>
      <c r="I28" s="292"/>
      <c r="J28" s="293"/>
      <c r="K28" s="139" t="s">
        <v>89</v>
      </c>
      <c r="L28" s="132"/>
      <c r="M28" s="37" t="str">
        <f>IF(K28="A","3",IF(K28="B","2", IF(K28="C","1",IF(K28="D","0","評価なし"))))</f>
        <v>3</v>
      </c>
      <c r="N28" s="133" t="str">
        <f>IF(M28="評価なし",0,M28)</f>
        <v>3</v>
      </c>
      <c r="O28" s="132"/>
      <c r="P28" s="132"/>
      <c r="Q28" s="132"/>
      <c r="R28" s="132"/>
      <c r="S28" s="132"/>
      <c r="T28" s="132"/>
      <c r="U28" s="132"/>
      <c r="V28" s="132"/>
      <c r="W28" s="132"/>
      <c r="X28" s="414" t="s">
        <v>115</v>
      </c>
      <c r="Y28" s="415"/>
      <c r="Z28" s="139" t="s">
        <v>89</v>
      </c>
      <c r="AA28" s="134"/>
      <c r="AB28" s="48" t="str">
        <f>IF(Z28="A","3",IF(Z28="B","2", IF(Z28="C","1",IF(Z28="D","0","評価なし"))))</f>
        <v>3</v>
      </c>
      <c r="AC28" s="135" t="str">
        <f t="shared" ref="AC28:AC29" si="0">IF(AB28="評価なし",0,AB28)</f>
        <v>3</v>
      </c>
      <c r="AD28" s="134"/>
      <c r="AE28" s="134"/>
      <c r="AF28" s="134"/>
      <c r="AG28" s="134"/>
      <c r="AH28" s="134"/>
      <c r="AI28" s="134"/>
      <c r="AJ28" s="134"/>
      <c r="AK28" s="601" t="s">
        <v>161</v>
      </c>
      <c r="AL28" s="602"/>
      <c r="AM28" s="458" t="s">
        <v>213</v>
      </c>
      <c r="AN28" s="459"/>
      <c r="AO28" s="459"/>
      <c r="AP28" s="459"/>
      <c r="AQ28" s="460"/>
    </row>
    <row r="29" spans="1:43" ht="78.75" customHeight="1" x14ac:dyDescent="0.15">
      <c r="B29" s="291" t="s">
        <v>69</v>
      </c>
      <c r="C29" s="292"/>
      <c r="D29" s="292"/>
      <c r="E29" s="292"/>
      <c r="F29" s="292"/>
      <c r="G29" s="292"/>
      <c r="H29" s="292"/>
      <c r="I29" s="292"/>
      <c r="J29" s="293"/>
      <c r="K29" s="139" t="s">
        <v>89</v>
      </c>
      <c r="L29" s="132"/>
      <c r="M29" s="37" t="str">
        <f>IF(K29="A","3",IF(K29="B","2", IF(K29="C","1",IF(K29="D","0","評価なし"))))</f>
        <v>3</v>
      </c>
      <c r="N29" s="133" t="str">
        <f>IF(M29="評価なし",0,M29)</f>
        <v>3</v>
      </c>
      <c r="O29" s="132"/>
      <c r="P29" s="132"/>
      <c r="Q29" s="132"/>
      <c r="R29" s="132"/>
      <c r="S29" s="132"/>
      <c r="T29" s="132"/>
      <c r="U29" s="132"/>
      <c r="V29" s="132"/>
      <c r="W29" s="132"/>
      <c r="X29" s="414" t="s">
        <v>116</v>
      </c>
      <c r="Y29" s="415"/>
      <c r="Z29" s="139" t="s">
        <v>89</v>
      </c>
      <c r="AA29" s="134"/>
      <c r="AB29" s="48" t="str">
        <f>IF(Z29="A","3",IF(Z29="B","2", IF(Z29="C","1",IF(Z29="D","0","評価なし"))))</f>
        <v>3</v>
      </c>
      <c r="AC29" s="135" t="str">
        <f t="shared" si="0"/>
        <v>3</v>
      </c>
      <c r="AD29" s="134"/>
      <c r="AE29" s="134"/>
      <c r="AF29" s="134"/>
      <c r="AG29" s="134"/>
      <c r="AH29" s="134"/>
      <c r="AI29" s="134"/>
      <c r="AJ29" s="134"/>
      <c r="AK29" s="601" t="s">
        <v>162</v>
      </c>
      <c r="AL29" s="602"/>
      <c r="AM29" s="458" t="s">
        <v>213</v>
      </c>
      <c r="AN29" s="459"/>
      <c r="AO29" s="459"/>
      <c r="AP29" s="459"/>
      <c r="AQ29" s="460"/>
    </row>
    <row r="30" spans="1:43" ht="97.5" customHeight="1" x14ac:dyDescent="0.15">
      <c r="B30" s="385" t="s">
        <v>70</v>
      </c>
      <c r="C30" s="386"/>
      <c r="D30" s="386"/>
      <c r="E30" s="386"/>
      <c r="F30" s="386"/>
      <c r="G30" s="386"/>
      <c r="H30" s="386"/>
      <c r="I30" s="386"/>
      <c r="J30" s="387"/>
      <c r="K30" s="180" t="s">
        <v>89</v>
      </c>
      <c r="L30" s="132"/>
      <c r="M30" s="198" t="str">
        <f>IF(K30="A","3",IF(K30="B","2", IF(K30="C","1",IF(K30="D","0","評価なし"))))</f>
        <v>3</v>
      </c>
      <c r="N30" s="137" t="str">
        <f>IF(M30="評価なし",0,M30)</f>
        <v>3</v>
      </c>
      <c r="O30" s="132"/>
      <c r="P30" s="132"/>
      <c r="Q30" s="132"/>
      <c r="R30" s="132"/>
      <c r="S30" s="132"/>
      <c r="T30" s="132"/>
      <c r="U30" s="132"/>
      <c r="V30" s="132"/>
      <c r="W30" s="132"/>
      <c r="X30" s="615" t="s">
        <v>143</v>
      </c>
      <c r="Y30" s="616"/>
      <c r="Z30" s="168" t="s">
        <v>89</v>
      </c>
      <c r="AA30" s="169"/>
      <c r="AB30" s="193" t="str">
        <f>IF(Z30="A","3",IF(Z30="B","2", IF(Z30="C","1",IF(Z30="D","0","評価なし"))))</f>
        <v>3</v>
      </c>
      <c r="AC30" s="170" t="str">
        <f>IF(AB30="評価なし",0,AB30)</f>
        <v>3</v>
      </c>
      <c r="AD30" s="169"/>
      <c r="AE30" s="169"/>
      <c r="AF30" s="169"/>
      <c r="AG30" s="169"/>
      <c r="AH30" s="169"/>
      <c r="AI30" s="169"/>
      <c r="AJ30" s="169"/>
      <c r="AK30" s="606" t="s">
        <v>163</v>
      </c>
      <c r="AL30" s="607"/>
      <c r="AM30" s="461" t="s">
        <v>213</v>
      </c>
      <c r="AN30" s="462"/>
      <c r="AO30" s="462"/>
      <c r="AP30" s="462"/>
      <c r="AQ30" s="463"/>
    </row>
    <row r="31" spans="1:43" ht="56.25" customHeight="1" x14ac:dyDescent="0.15">
      <c r="B31" s="273" t="s">
        <v>52</v>
      </c>
      <c r="C31" s="274"/>
      <c r="D31" s="274"/>
      <c r="E31" s="274"/>
      <c r="F31" s="274"/>
      <c r="G31" s="274"/>
      <c r="H31" s="274"/>
      <c r="I31" s="274"/>
      <c r="J31" s="275"/>
      <c r="K31" s="323" t="s">
        <v>114</v>
      </c>
      <c r="L31" s="324"/>
      <c r="M31" s="324"/>
      <c r="N31" s="324"/>
      <c r="O31" s="324"/>
      <c r="P31" s="324"/>
      <c r="Q31" s="324"/>
      <c r="R31" s="324"/>
      <c r="S31" s="324"/>
      <c r="T31" s="324"/>
      <c r="U31" s="324"/>
      <c r="V31" s="324"/>
      <c r="W31" s="324"/>
      <c r="X31" s="324"/>
      <c r="Y31" s="325"/>
      <c r="Z31" s="572" t="s">
        <v>203</v>
      </c>
      <c r="AA31" s="573"/>
      <c r="AB31" s="573"/>
      <c r="AC31" s="573"/>
      <c r="AD31" s="573"/>
      <c r="AE31" s="573"/>
      <c r="AF31" s="573"/>
      <c r="AG31" s="573"/>
      <c r="AH31" s="573"/>
      <c r="AI31" s="573"/>
      <c r="AJ31" s="573"/>
      <c r="AK31" s="573"/>
      <c r="AL31" s="574"/>
      <c r="AM31" s="319" t="s">
        <v>213</v>
      </c>
      <c r="AN31" s="319"/>
      <c r="AO31" s="319"/>
      <c r="AP31" s="319"/>
      <c r="AQ31" s="320"/>
    </row>
    <row r="32" spans="1:43" ht="56.25" customHeight="1" thickBot="1" x14ac:dyDescent="0.2">
      <c r="B32" s="276" t="s">
        <v>42</v>
      </c>
      <c r="C32" s="277"/>
      <c r="D32" s="277"/>
      <c r="E32" s="277"/>
      <c r="F32" s="277"/>
      <c r="G32" s="277"/>
      <c r="H32" s="277"/>
      <c r="I32" s="277"/>
      <c r="J32" s="278"/>
      <c r="K32" s="326" t="s">
        <v>117</v>
      </c>
      <c r="L32" s="327"/>
      <c r="M32" s="327"/>
      <c r="N32" s="327"/>
      <c r="O32" s="327"/>
      <c r="P32" s="327"/>
      <c r="Q32" s="327"/>
      <c r="R32" s="327"/>
      <c r="S32" s="327"/>
      <c r="T32" s="327"/>
      <c r="U32" s="327"/>
      <c r="V32" s="327"/>
      <c r="W32" s="327"/>
      <c r="X32" s="327"/>
      <c r="Y32" s="328"/>
      <c r="Z32" s="592" t="s">
        <v>164</v>
      </c>
      <c r="AA32" s="593"/>
      <c r="AB32" s="593"/>
      <c r="AC32" s="593"/>
      <c r="AD32" s="593"/>
      <c r="AE32" s="593"/>
      <c r="AF32" s="593"/>
      <c r="AG32" s="593"/>
      <c r="AH32" s="593"/>
      <c r="AI32" s="593"/>
      <c r="AJ32" s="593"/>
      <c r="AK32" s="593"/>
      <c r="AL32" s="594"/>
      <c r="AM32" s="321" t="s">
        <v>213</v>
      </c>
      <c r="AN32" s="321"/>
      <c r="AO32" s="321"/>
      <c r="AP32" s="321"/>
      <c r="AQ32" s="322"/>
    </row>
    <row r="33" spans="1:43" s="1" customFormat="1" ht="39" customHeight="1" thickBot="1" x14ac:dyDescent="0.2">
      <c r="A33" s="19"/>
      <c r="B33" s="341" t="s">
        <v>59</v>
      </c>
      <c r="C33" s="342"/>
      <c r="D33" s="342"/>
      <c r="E33" s="342"/>
      <c r="F33" s="342"/>
      <c r="G33" s="342"/>
      <c r="H33" s="342"/>
      <c r="I33" s="342"/>
      <c r="J33" s="343"/>
      <c r="K33" s="99" t="str">
        <f>IF(M33="評価なし","評価なし",IF(M33&gt;=2.5,"A",IF(M33&gt;=1.5,"B", IF(M33&gt;=0.5,"C",IF(M33&lt;0.5,"D","評価なし")))))</f>
        <v>A</v>
      </c>
      <c r="L33" s="53"/>
      <c r="M33" s="70">
        <f>IF(AND(M35="評価なし",M36="評価なし",M40="評価なし",M45="評価なし",M46="評価なし",M47="評価なし"),"評価なし",(N35+N36+N40+N45+N46+N47)/(6-N33))</f>
        <v>2.8333333333333335</v>
      </c>
      <c r="N33" s="71">
        <f>COUNTIF(M35:M36,"評価なし")+COUNTIF(M40,"評価なし")+COUNTIF(M45:M47,"評価なし")</f>
        <v>0</v>
      </c>
      <c r="O33" s="53"/>
      <c r="P33" s="53"/>
      <c r="Q33" s="53"/>
      <c r="R33" s="53"/>
      <c r="S33" s="53"/>
      <c r="T33" s="53"/>
      <c r="U33" s="53"/>
      <c r="V33" s="53"/>
      <c r="W33" s="53"/>
      <c r="X33" s="347"/>
      <c r="Y33" s="348"/>
      <c r="Z33" s="99" t="str">
        <f>IF(AB33="評価なし","評価なし",IF(AB33&gt;=2.5,"A",IF(AB33&gt;=1.5,"B", IF(AB33&gt;=0.5,"C",IF(AB33&lt;0.5,"D","評価なし")))))</f>
        <v>A</v>
      </c>
      <c r="AA33" s="2"/>
      <c r="AB33" s="62">
        <f>IF(AND(AB35="評価なし",AB36="評価なし",AB40="評価なし",AB45="評価なし",AB46="評価なし",AB47="評価なし"),"評価なし",(AC35+AC36+AC40+AC45+AC46+AC47)/(6-AC33))</f>
        <v>2.6666666666666665</v>
      </c>
      <c r="AC33" s="39">
        <f>COUNTIF(AB35:AB36,"評価なし")+COUNTIF(AB40,"評価なし")+COUNTIF(AB45:AB47,"評価なし")</f>
        <v>0</v>
      </c>
      <c r="AD33" s="2"/>
      <c r="AE33" s="2"/>
      <c r="AF33" s="2"/>
      <c r="AG33" s="2"/>
      <c r="AH33" s="2"/>
      <c r="AI33" s="2"/>
      <c r="AJ33" s="2"/>
      <c r="AK33" s="347"/>
      <c r="AL33" s="348"/>
      <c r="AM33" s="341" t="s">
        <v>19</v>
      </c>
      <c r="AN33" s="342"/>
      <c r="AO33" s="342"/>
      <c r="AP33" s="342"/>
      <c r="AQ33" s="343"/>
    </row>
    <row r="34" spans="1:43" s="1" customFormat="1" ht="35.25" customHeight="1" x14ac:dyDescent="0.15">
      <c r="A34" s="19"/>
      <c r="B34" s="401" t="s">
        <v>20</v>
      </c>
      <c r="C34" s="402"/>
      <c r="D34" s="402"/>
      <c r="E34" s="402"/>
      <c r="F34" s="402"/>
      <c r="G34" s="402"/>
      <c r="H34" s="402"/>
      <c r="I34" s="402"/>
      <c r="J34" s="403"/>
      <c r="K34" s="110" t="str">
        <f>IF(M34="評価なし","評価なし",IF(M34&gt;=2.5,"A",IF(M34&gt;=1.5,"B", IF(M34&gt;=0.5,"C",IF(M34&lt;0.5,"D","評価なし")))))</f>
        <v>A</v>
      </c>
      <c r="L34" s="2"/>
      <c r="M34" s="63">
        <f>IF(AND(M35="評価なし",M36="評価なし"),"評価なし",(N35+N36)/(2-N34))</f>
        <v>3</v>
      </c>
      <c r="N34" s="39">
        <f>COUNTIF(M35:M36,"評価なし")</f>
        <v>0</v>
      </c>
      <c r="O34" s="2"/>
      <c r="P34" s="2"/>
      <c r="Q34" s="2"/>
      <c r="R34" s="2"/>
      <c r="S34" s="2"/>
      <c r="T34" s="2"/>
      <c r="U34" s="2"/>
      <c r="V34" s="2"/>
      <c r="W34" s="2"/>
      <c r="X34" s="493"/>
      <c r="Y34" s="494"/>
      <c r="Z34" s="100" t="str">
        <f>IF(AB34="評価なし","評価なし",IF(AB34&gt;=2.5,"A",IF(AB34&gt;=1.5,"B", IF(AB34&gt;=0.5,"C",IF(AB34&lt;0.5,"D","評価なし")))))</f>
        <v>A</v>
      </c>
      <c r="AA34" s="2"/>
      <c r="AB34" s="13">
        <f>IF(AND(AB35="評価なし",AB36="評価なし"),"評価なし",(AC35+AC36)/(2-AC34))</f>
        <v>3</v>
      </c>
      <c r="AC34" s="39">
        <f>COUNTIF(AB35:AB36,"評価なし")</f>
        <v>0</v>
      </c>
      <c r="AD34" s="2"/>
      <c r="AE34" s="2"/>
      <c r="AF34" s="2"/>
      <c r="AG34" s="2"/>
      <c r="AH34" s="2"/>
      <c r="AI34" s="2"/>
      <c r="AJ34" s="2"/>
      <c r="AK34" s="493"/>
      <c r="AL34" s="494"/>
      <c r="AM34" s="450" t="s">
        <v>20</v>
      </c>
      <c r="AN34" s="402"/>
      <c r="AO34" s="402"/>
      <c r="AP34" s="402"/>
      <c r="AQ34" s="403"/>
    </row>
    <row r="35" spans="1:43" s="1" customFormat="1" ht="120.75" customHeight="1" x14ac:dyDescent="0.15">
      <c r="A35" s="19"/>
      <c r="B35" s="379" t="s">
        <v>71</v>
      </c>
      <c r="C35" s="380"/>
      <c r="D35" s="380"/>
      <c r="E35" s="380"/>
      <c r="F35" s="380"/>
      <c r="G35" s="380"/>
      <c r="H35" s="380"/>
      <c r="I35" s="380"/>
      <c r="J35" s="381"/>
      <c r="K35" s="158" t="s">
        <v>89</v>
      </c>
      <c r="L35" s="40"/>
      <c r="M35" s="140" t="str">
        <f>IF(K35="A","3",IF(K35="B","2", IF(K35="C","1",IF(K35="D","0","評価なし"))))</f>
        <v>3</v>
      </c>
      <c r="N35" s="32" t="str">
        <f>IF(M35="評価なし",0,M35)</f>
        <v>3</v>
      </c>
      <c r="O35" s="40"/>
      <c r="P35" s="40"/>
      <c r="Q35" s="40"/>
      <c r="R35" s="40"/>
      <c r="S35" s="40"/>
      <c r="T35" s="40"/>
      <c r="U35" s="40"/>
      <c r="V35" s="40"/>
      <c r="W35" s="40"/>
      <c r="X35" s="404" t="s">
        <v>144</v>
      </c>
      <c r="Y35" s="405"/>
      <c r="Z35" s="158" t="s">
        <v>89</v>
      </c>
      <c r="AA35" s="44"/>
      <c r="AB35" s="191" t="str">
        <f>IF(Z35="A","3",IF(Z35="B","2", IF(Z35="C","1",IF(Z35="D","0","評価なし"))))</f>
        <v>3</v>
      </c>
      <c r="AC35" s="55" t="str">
        <f>IF(AB35="評価なし",0,AB35)</f>
        <v>3</v>
      </c>
      <c r="AD35" s="44"/>
      <c r="AE35" s="44"/>
      <c r="AF35" s="44"/>
      <c r="AG35" s="44"/>
      <c r="AH35" s="44"/>
      <c r="AI35" s="44"/>
      <c r="AJ35" s="44"/>
      <c r="AK35" s="335" t="s">
        <v>165</v>
      </c>
      <c r="AL35" s="336"/>
      <c r="AM35" s="302" t="s">
        <v>213</v>
      </c>
      <c r="AN35" s="303"/>
      <c r="AO35" s="303"/>
      <c r="AP35" s="303"/>
      <c r="AQ35" s="304"/>
    </row>
    <row r="36" spans="1:43" ht="120.75" customHeight="1" x14ac:dyDescent="0.15">
      <c r="B36" s="385" t="s">
        <v>72</v>
      </c>
      <c r="C36" s="386"/>
      <c r="D36" s="386"/>
      <c r="E36" s="386"/>
      <c r="F36" s="386"/>
      <c r="G36" s="386"/>
      <c r="H36" s="386"/>
      <c r="I36" s="386"/>
      <c r="J36" s="387"/>
      <c r="K36" s="159" t="s">
        <v>89</v>
      </c>
      <c r="L36" s="33"/>
      <c r="M36" s="136" t="str">
        <f>IF(K36="A","3",IF(K36="B","2", IF(K36="C","1",IF(K36="D","0","評価なし"))))</f>
        <v>3</v>
      </c>
      <c r="N36" s="34" t="str">
        <f>IF(M36="評価なし",0,M36)</f>
        <v>3</v>
      </c>
      <c r="O36" s="33"/>
      <c r="P36" s="33"/>
      <c r="Q36" s="33"/>
      <c r="R36" s="33"/>
      <c r="S36" s="33"/>
      <c r="T36" s="33"/>
      <c r="U36" s="33"/>
      <c r="V36" s="33"/>
      <c r="W36" s="33"/>
      <c r="X36" s="406" t="s">
        <v>118</v>
      </c>
      <c r="Y36" s="407"/>
      <c r="Z36" s="159" t="s">
        <v>89</v>
      </c>
      <c r="AA36" s="57"/>
      <c r="AB36" s="192" t="str">
        <f>IF(Z36="A","3",IF(Z36="B","2", IF(Z36="C","1",IF(Z36="D","0","評価なし"))))</f>
        <v>3</v>
      </c>
      <c r="AC36" s="58" t="str">
        <f>IF(AB36="評価なし",0,AB36)</f>
        <v>3</v>
      </c>
      <c r="AD36" s="57"/>
      <c r="AE36" s="57"/>
      <c r="AF36" s="57"/>
      <c r="AG36" s="57"/>
      <c r="AH36" s="57"/>
      <c r="AI36" s="57"/>
      <c r="AJ36" s="57"/>
      <c r="AK36" s="606" t="s">
        <v>166</v>
      </c>
      <c r="AL36" s="607"/>
      <c r="AM36" s="305" t="s">
        <v>213</v>
      </c>
      <c r="AN36" s="306"/>
      <c r="AO36" s="306"/>
      <c r="AP36" s="306"/>
      <c r="AQ36" s="307"/>
    </row>
    <row r="37" spans="1:43" ht="78.75" customHeight="1" x14ac:dyDescent="0.15">
      <c r="B37" s="273" t="s">
        <v>52</v>
      </c>
      <c r="C37" s="274"/>
      <c r="D37" s="274"/>
      <c r="E37" s="274"/>
      <c r="F37" s="274"/>
      <c r="G37" s="274"/>
      <c r="H37" s="274"/>
      <c r="I37" s="274"/>
      <c r="J37" s="275"/>
      <c r="K37" s="411" t="s">
        <v>145</v>
      </c>
      <c r="L37" s="412"/>
      <c r="M37" s="412"/>
      <c r="N37" s="412"/>
      <c r="O37" s="412"/>
      <c r="P37" s="412"/>
      <c r="Q37" s="412"/>
      <c r="R37" s="412"/>
      <c r="S37" s="412"/>
      <c r="T37" s="412"/>
      <c r="U37" s="412"/>
      <c r="V37" s="412"/>
      <c r="W37" s="412"/>
      <c r="X37" s="412"/>
      <c r="Y37" s="413"/>
      <c r="Z37" s="359" t="s">
        <v>167</v>
      </c>
      <c r="AA37" s="205"/>
      <c r="AB37" s="205"/>
      <c r="AC37" s="205"/>
      <c r="AD37" s="205"/>
      <c r="AE37" s="205"/>
      <c r="AF37" s="205"/>
      <c r="AG37" s="205"/>
      <c r="AH37" s="205"/>
      <c r="AI37" s="205"/>
      <c r="AJ37" s="205"/>
      <c r="AK37" s="205"/>
      <c r="AL37" s="360"/>
      <c r="AM37" s="319" t="s">
        <v>213</v>
      </c>
      <c r="AN37" s="319"/>
      <c r="AO37" s="319"/>
      <c r="AP37" s="319"/>
      <c r="AQ37" s="320"/>
    </row>
    <row r="38" spans="1:43" ht="78.75" customHeight="1" thickBot="1" x14ac:dyDescent="0.2">
      <c r="B38" s="443" t="s">
        <v>42</v>
      </c>
      <c r="C38" s="444"/>
      <c r="D38" s="444"/>
      <c r="E38" s="444"/>
      <c r="F38" s="444"/>
      <c r="G38" s="444"/>
      <c r="H38" s="444"/>
      <c r="I38" s="444"/>
      <c r="J38" s="445"/>
      <c r="K38" s="568" t="s">
        <v>119</v>
      </c>
      <c r="L38" s="569"/>
      <c r="M38" s="569"/>
      <c r="N38" s="569"/>
      <c r="O38" s="569"/>
      <c r="P38" s="569"/>
      <c r="Q38" s="569"/>
      <c r="R38" s="569"/>
      <c r="S38" s="569"/>
      <c r="T38" s="569"/>
      <c r="U38" s="569"/>
      <c r="V38" s="569"/>
      <c r="W38" s="569"/>
      <c r="X38" s="569"/>
      <c r="Y38" s="570"/>
      <c r="Z38" s="557" t="s">
        <v>168</v>
      </c>
      <c r="AA38" s="558"/>
      <c r="AB38" s="558"/>
      <c r="AC38" s="558"/>
      <c r="AD38" s="558"/>
      <c r="AE38" s="558"/>
      <c r="AF38" s="558"/>
      <c r="AG38" s="558"/>
      <c r="AH38" s="558"/>
      <c r="AI38" s="558"/>
      <c r="AJ38" s="558"/>
      <c r="AK38" s="558"/>
      <c r="AL38" s="559"/>
      <c r="AM38" s="454" t="s">
        <v>213</v>
      </c>
      <c r="AN38" s="321"/>
      <c r="AO38" s="321"/>
      <c r="AP38" s="321"/>
      <c r="AQ38" s="322"/>
    </row>
    <row r="39" spans="1:43" ht="42.75" customHeight="1" x14ac:dyDescent="0.15">
      <c r="B39" s="408" t="s">
        <v>48</v>
      </c>
      <c r="C39" s="409"/>
      <c r="D39" s="409"/>
      <c r="E39" s="409"/>
      <c r="F39" s="409"/>
      <c r="G39" s="409"/>
      <c r="H39" s="409"/>
      <c r="I39" s="409"/>
      <c r="J39" s="410"/>
      <c r="K39" s="141" t="str">
        <f>IF(M39="評価なし","評価なし",IF(M39&gt;=2.5,"A",IF(M39&gt;=1.5,"B", IF(M39&gt;=0.5,"C",IF(M39&lt;0.5,"D","評価なし")))))</f>
        <v>A</v>
      </c>
      <c r="L39" s="2"/>
      <c r="M39" s="80">
        <f>IF(M40="評価なし","評価なし",N40/(1-N39))</f>
        <v>3</v>
      </c>
      <c r="N39" s="39">
        <f>COUNTIF(M40,"評価なし")</f>
        <v>0</v>
      </c>
      <c r="O39" s="16"/>
      <c r="P39" s="16"/>
      <c r="Q39" s="16"/>
      <c r="R39" s="16"/>
      <c r="S39" s="16"/>
      <c r="T39" s="16"/>
      <c r="U39" s="16"/>
      <c r="V39" s="16"/>
      <c r="W39" s="16"/>
      <c r="X39" s="493"/>
      <c r="Y39" s="494"/>
      <c r="Z39" s="141" t="str">
        <f>IF(AB39="評価なし","評価なし",IF(AB39&gt;=2.5,"A",IF(AB39&gt;=1.5,"B", IF(AB39&gt;=0.5,"C",IF(AB39&lt;0.5,"D","評価なし")))))</f>
        <v>A</v>
      </c>
      <c r="AA39" s="2"/>
      <c r="AB39" s="80">
        <f>IF(AB40="評価なし","評価なし",AC40/(1-AC39))</f>
        <v>3</v>
      </c>
      <c r="AC39" s="39">
        <f>COUNTIF(AB40,"評価なし")</f>
        <v>0</v>
      </c>
      <c r="AD39" s="16"/>
      <c r="AE39" s="16"/>
      <c r="AF39" s="16"/>
      <c r="AG39" s="16"/>
      <c r="AH39" s="16"/>
      <c r="AI39" s="16"/>
      <c r="AJ39" s="16"/>
      <c r="AK39" s="493"/>
      <c r="AL39" s="494"/>
      <c r="AM39" s="279" t="s">
        <v>64</v>
      </c>
      <c r="AN39" s="280"/>
      <c r="AO39" s="280"/>
      <c r="AP39" s="280"/>
      <c r="AQ39" s="281"/>
    </row>
    <row r="40" spans="1:43" ht="108" customHeight="1" x14ac:dyDescent="0.15">
      <c r="B40" s="379" t="s">
        <v>73</v>
      </c>
      <c r="C40" s="380"/>
      <c r="D40" s="380"/>
      <c r="E40" s="380"/>
      <c r="F40" s="380"/>
      <c r="G40" s="380"/>
      <c r="H40" s="380"/>
      <c r="I40" s="380"/>
      <c r="J40" s="381"/>
      <c r="K40" s="182" t="s">
        <v>89</v>
      </c>
      <c r="L40" s="20"/>
      <c r="M40" s="113" t="str">
        <f>IF(K40="A","3",IF(K40="B","2", IF(K40="C","1",IF(K40="D","0","評価なし"))))</f>
        <v>3</v>
      </c>
      <c r="N40" s="21" t="str">
        <f>IF(M40="評価なし",0,M40)</f>
        <v>3</v>
      </c>
      <c r="O40" s="20"/>
      <c r="P40" s="20"/>
      <c r="Q40" s="20"/>
      <c r="R40" s="20"/>
      <c r="S40" s="20"/>
      <c r="T40" s="20"/>
      <c r="U40" s="20"/>
      <c r="V40" s="20"/>
      <c r="W40" s="20"/>
      <c r="X40" s="397" t="s">
        <v>121</v>
      </c>
      <c r="Y40" s="398"/>
      <c r="Z40" s="182" t="s">
        <v>89</v>
      </c>
      <c r="AA40" s="16"/>
      <c r="AB40" s="195" t="str">
        <f>IF(Z40="A","3",IF(Z40="B","2", IF(Z40="C","1",IF(Z40="D","0","評価なし"))))</f>
        <v>3</v>
      </c>
      <c r="AC40" s="22" t="str">
        <f>IF(AB40="評価なし",0,AB40)</f>
        <v>3</v>
      </c>
      <c r="AD40" s="16"/>
      <c r="AE40" s="16"/>
      <c r="AF40" s="16"/>
      <c r="AG40" s="16"/>
      <c r="AH40" s="16"/>
      <c r="AI40" s="16"/>
      <c r="AJ40" s="16"/>
      <c r="AK40" s="610" t="s">
        <v>169</v>
      </c>
      <c r="AL40" s="611"/>
      <c r="AM40" s="603" t="s">
        <v>213</v>
      </c>
      <c r="AN40" s="604"/>
      <c r="AO40" s="604"/>
      <c r="AP40" s="604"/>
      <c r="AQ40" s="605"/>
    </row>
    <row r="41" spans="1:43" ht="108" customHeight="1" x14ac:dyDescent="0.15">
      <c r="B41" s="285" t="s">
        <v>49</v>
      </c>
      <c r="C41" s="286"/>
      <c r="D41" s="286"/>
      <c r="E41" s="286"/>
      <c r="F41" s="286"/>
      <c r="G41" s="286"/>
      <c r="H41" s="286"/>
      <c r="I41" s="286"/>
      <c r="J41" s="287"/>
      <c r="K41" s="188" t="s">
        <v>90</v>
      </c>
      <c r="L41" s="183"/>
      <c r="M41" s="184" t="str">
        <f>IF(K41="A","3",IF(K41="B","2", IF(K41="C","1",IF(K41="D","0","評価なし"))))</f>
        <v>2</v>
      </c>
      <c r="N41" s="189" t="str">
        <f>IF(M41="評価なし",0,M41)</f>
        <v>2</v>
      </c>
      <c r="O41" s="183"/>
      <c r="P41" s="183"/>
      <c r="Q41" s="183"/>
      <c r="R41" s="183"/>
      <c r="S41" s="183"/>
      <c r="T41" s="183"/>
      <c r="U41" s="183"/>
      <c r="V41" s="183"/>
      <c r="W41" s="183"/>
      <c r="X41" s="597" t="s">
        <v>151</v>
      </c>
      <c r="Y41" s="316"/>
      <c r="Z41" s="181" t="s">
        <v>90</v>
      </c>
      <c r="AA41" s="185"/>
      <c r="AB41" s="186" t="str">
        <f>IF(Z41="A","3",IF(Z41="B","2", IF(Z41="C","1",IF(Z41="D","0","評価なし"))))</f>
        <v>2</v>
      </c>
      <c r="AC41" s="190" t="str">
        <f>IF(AB41="評価なし",0,AB41)</f>
        <v>2</v>
      </c>
      <c r="AD41" s="185"/>
      <c r="AE41" s="185"/>
      <c r="AF41" s="185"/>
      <c r="AG41" s="185"/>
      <c r="AH41" s="185"/>
      <c r="AI41" s="185"/>
      <c r="AJ41" s="185"/>
      <c r="AK41" s="608" t="s">
        <v>170</v>
      </c>
      <c r="AL41" s="609"/>
      <c r="AM41" s="617" t="s">
        <v>213</v>
      </c>
      <c r="AN41" s="618"/>
      <c r="AO41" s="618"/>
      <c r="AP41" s="618"/>
      <c r="AQ41" s="619"/>
    </row>
    <row r="42" spans="1:43" ht="90" customHeight="1" x14ac:dyDescent="0.15">
      <c r="B42" s="273" t="s">
        <v>52</v>
      </c>
      <c r="C42" s="274"/>
      <c r="D42" s="274"/>
      <c r="E42" s="274"/>
      <c r="F42" s="274"/>
      <c r="G42" s="274"/>
      <c r="H42" s="274"/>
      <c r="I42" s="274"/>
      <c r="J42" s="275"/>
      <c r="K42" s="586" t="s">
        <v>146</v>
      </c>
      <c r="L42" s="587"/>
      <c r="M42" s="587"/>
      <c r="N42" s="587"/>
      <c r="O42" s="587"/>
      <c r="P42" s="587"/>
      <c r="Q42" s="587"/>
      <c r="R42" s="587"/>
      <c r="S42" s="587"/>
      <c r="T42" s="587"/>
      <c r="U42" s="587"/>
      <c r="V42" s="587"/>
      <c r="W42" s="587"/>
      <c r="X42" s="587"/>
      <c r="Y42" s="588"/>
      <c r="Z42" s="329" t="s">
        <v>172</v>
      </c>
      <c r="AA42" s="330"/>
      <c r="AB42" s="330"/>
      <c r="AC42" s="330"/>
      <c r="AD42" s="330"/>
      <c r="AE42" s="330"/>
      <c r="AF42" s="330"/>
      <c r="AG42" s="330"/>
      <c r="AH42" s="330"/>
      <c r="AI42" s="330"/>
      <c r="AJ42" s="330"/>
      <c r="AK42" s="330"/>
      <c r="AL42" s="331"/>
      <c r="AM42" s="319" t="s">
        <v>213</v>
      </c>
      <c r="AN42" s="319"/>
      <c r="AO42" s="319"/>
      <c r="AP42" s="319"/>
      <c r="AQ42" s="320"/>
    </row>
    <row r="43" spans="1:43" ht="90" customHeight="1" thickBot="1" x14ac:dyDescent="0.2">
      <c r="B43" s="276" t="s">
        <v>42</v>
      </c>
      <c r="C43" s="277"/>
      <c r="D43" s="277"/>
      <c r="E43" s="277"/>
      <c r="F43" s="277"/>
      <c r="G43" s="277"/>
      <c r="H43" s="277"/>
      <c r="I43" s="277"/>
      <c r="J43" s="278"/>
      <c r="K43" s="589" t="s">
        <v>147</v>
      </c>
      <c r="L43" s="590"/>
      <c r="M43" s="590"/>
      <c r="N43" s="590"/>
      <c r="O43" s="590"/>
      <c r="P43" s="590"/>
      <c r="Q43" s="590"/>
      <c r="R43" s="590"/>
      <c r="S43" s="590"/>
      <c r="T43" s="590"/>
      <c r="U43" s="590"/>
      <c r="V43" s="590"/>
      <c r="W43" s="590"/>
      <c r="X43" s="590"/>
      <c r="Y43" s="591"/>
      <c r="Z43" s="332" t="s">
        <v>171</v>
      </c>
      <c r="AA43" s="333"/>
      <c r="AB43" s="333"/>
      <c r="AC43" s="333"/>
      <c r="AD43" s="333"/>
      <c r="AE43" s="333"/>
      <c r="AF43" s="333"/>
      <c r="AG43" s="333"/>
      <c r="AH43" s="333"/>
      <c r="AI43" s="333"/>
      <c r="AJ43" s="333"/>
      <c r="AK43" s="333"/>
      <c r="AL43" s="334"/>
      <c r="AM43" s="321" t="s">
        <v>213</v>
      </c>
      <c r="AN43" s="321"/>
      <c r="AO43" s="321"/>
      <c r="AP43" s="321"/>
      <c r="AQ43" s="322"/>
    </row>
    <row r="44" spans="1:43" ht="34.5" customHeight="1" x14ac:dyDescent="0.15">
      <c r="B44" s="279" t="s">
        <v>58</v>
      </c>
      <c r="C44" s="280"/>
      <c r="D44" s="280"/>
      <c r="E44" s="280"/>
      <c r="F44" s="280"/>
      <c r="G44" s="280"/>
      <c r="H44" s="280"/>
      <c r="I44" s="280"/>
      <c r="J44" s="281"/>
      <c r="K44" s="100" t="str">
        <f>IF(M44="評価なし","評価なし",IF(M44&gt;=2.5,"A",IF(M44&gt;=1.5,"B", IF(M44&gt;=0.5,"C",IF(M44&lt;0.5,"D","評価なし")))))</f>
        <v>A</v>
      </c>
      <c r="L44" s="16"/>
      <c r="M44" s="30">
        <f>IF(AND(M45="評価なし",M46="評価なし",M47="評価なし"),"評価なし",(N45+N46+N47)/(3-N44))</f>
        <v>2.6666666666666665</v>
      </c>
      <c r="N44" s="39">
        <f>COUNTIF(M45:M47,"評価なし")</f>
        <v>0</v>
      </c>
      <c r="O44" s="16"/>
      <c r="P44" s="16"/>
      <c r="Q44" s="16"/>
      <c r="R44" s="16"/>
      <c r="S44" s="16"/>
      <c r="T44" s="16"/>
      <c r="U44" s="16"/>
      <c r="V44" s="16"/>
      <c r="W44" s="16"/>
      <c r="X44" s="347"/>
      <c r="Y44" s="348"/>
      <c r="Z44" s="100" t="str">
        <f>IF(AB44="評価なし","評価なし",IF(AB44&gt;=2.5,"A",IF(AB44&gt;=1.5,"B", IF(AB44&gt;=0.5,"C",IF(AB44&lt;0.5,"D","評価なし")))))</f>
        <v>B</v>
      </c>
      <c r="AA44" s="16"/>
      <c r="AB44" s="30">
        <f>IF(AND(AB45="評価なし",AB46="評価なし",AB47="評価なし"),"評価なし",(AC45+AC46+AC47)/(3-AC44))</f>
        <v>2.3333333333333335</v>
      </c>
      <c r="AC44" s="39">
        <f>COUNTIF(AB45:AB47,"評価なし")</f>
        <v>0</v>
      </c>
      <c r="AD44" s="16"/>
      <c r="AE44" s="16"/>
      <c r="AF44" s="16"/>
      <c r="AG44" s="16"/>
      <c r="AH44" s="16"/>
      <c r="AI44" s="16"/>
      <c r="AJ44" s="16"/>
      <c r="AK44" s="347"/>
      <c r="AL44" s="348"/>
      <c r="AM44" s="279" t="s">
        <v>60</v>
      </c>
      <c r="AN44" s="280"/>
      <c r="AO44" s="280"/>
      <c r="AP44" s="280"/>
      <c r="AQ44" s="281"/>
    </row>
    <row r="45" spans="1:43" ht="80.099999999999994" customHeight="1" x14ac:dyDescent="0.15">
      <c r="B45" s="394" t="s">
        <v>74</v>
      </c>
      <c r="C45" s="395"/>
      <c r="D45" s="395"/>
      <c r="E45" s="395"/>
      <c r="F45" s="395"/>
      <c r="G45" s="395"/>
      <c r="H45" s="395"/>
      <c r="I45" s="395"/>
      <c r="J45" s="396"/>
      <c r="K45" s="105" t="s">
        <v>90</v>
      </c>
      <c r="L45" s="31"/>
      <c r="M45" s="36" t="str">
        <f>IF(K45="A","3",IF(K45="B","2", IF(K45="C","1",IF(K45="D","0","評価なし"))))</f>
        <v>2</v>
      </c>
      <c r="N45" s="35" t="str">
        <f>IF(M45="評価なし",0,M45)</f>
        <v>2</v>
      </c>
      <c r="O45" s="31"/>
      <c r="P45" s="31"/>
      <c r="Q45" s="31"/>
      <c r="R45" s="31"/>
      <c r="S45" s="31"/>
      <c r="T45" s="31"/>
      <c r="U45" s="31"/>
      <c r="V45" s="31"/>
      <c r="W45" s="31"/>
      <c r="X45" s="560" t="s">
        <v>122</v>
      </c>
      <c r="Y45" s="561"/>
      <c r="Z45" s="105" t="s">
        <v>90</v>
      </c>
      <c r="AA45" s="108"/>
      <c r="AB45" s="45" t="str">
        <f>IF(Z45="A","3",IF(Z45="B","2", IF(Z45="C","1",IF(Z45="D","0","評価なし"))))</f>
        <v>2</v>
      </c>
      <c r="AC45" s="46" t="str">
        <f>IF(AB45="評価なし",0,AB45)</f>
        <v>2</v>
      </c>
      <c r="AD45" s="108"/>
      <c r="AE45" s="108"/>
      <c r="AF45" s="108"/>
      <c r="AG45" s="108"/>
      <c r="AH45" s="108"/>
      <c r="AI45" s="108"/>
      <c r="AJ45" s="108"/>
      <c r="AK45" s="564" t="s">
        <v>204</v>
      </c>
      <c r="AL45" s="565"/>
      <c r="AM45" s="302" t="s">
        <v>213</v>
      </c>
      <c r="AN45" s="303"/>
      <c r="AO45" s="303"/>
      <c r="AP45" s="303"/>
      <c r="AQ45" s="304"/>
    </row>
    <row r="46" spans="1:43" s="1" customFormat="1" ht="80.099999999999994" customHeight="1" x14ac:dyDescent="0.15">
      <c r="A46" s="19"/>
      <c r="B46" s="291" t="s">
        <v>61</v>
      </c>
      <c r="C46" s="292"/>
      <c r="D46" s="292"/>
      <c r="E46" s="292"/>
      <c r="F46" s="292"/>
      <c r="G46" s="292"/>
      <c r="H46" s="292"/>
      <c r="I46" s="292"/>
      <c r="J46" s="293"/>
      <c r="K46" s="101" t="s">
        <v>89</v>
      </c>
      <c r="L46" s="41"/>
      <c r="M46" s="37" t="str">
        <f>IF(K46="A","3",IF(K46="B","2", IF(K46="C","1",IF(K46="D","0","評価なし"))))</f>
        <v>3</v>
      </c>
      <c r="N46" s="38" t="str">
        <f>IF(M46="評価なし",0,M46)</f>
        <v>3</v>
      </c>
      <c r="O46" s="41"/>
      <c r="P46" s="41"/>
      <c r="Q46" s="41"/>
      <c r="R46" s="41"/>
      <c r="S46" s="41"/>
      <c r="T46" s="41"/>
      <c r="U46" s="41"/>
      <c r="V46" s="41"/>
      <c r="W46" s="41"/>
      <c r="X46" s="562" t="s">
        <v>103</v>
      </c>
      <c r="Y46" s="563"/>
      <c r="Z46" s="101" t="s">
        <v>90</v>
      </c>
      <c r="AA46" s="47"/>
      <c r="AB46" s="48" t="str">
        <f>IF(Z46="A","3",IF(Z46="B","2", IF(Z46="C","1",IF(Z46="D","0","評価なし"))))</f>
        <v>2</v>
      </c>
      <c r="AC46" s="49" t="str">
        <f>IF(AB46="評価なし",0,AB46)</f>
        <v>2</v>
      </c>
      <c r="AD46" s="47"/>
      <c r="AE46" s="47"/>
      <c r="AF46" s="47"/>
      <c r="AG46" s="47"/>
      <c r="AH46" s="47"/>
      <c r="AI46" s="47"/>
      <c r="AJ46" s="47"/>
      <c r="AK46" s="566" t="s">
        <v>205</v>
      </c>
      <c r="AL46" s="567"/>
      <c r="AM46" s="305" t="s">
        <v>213</v>
      </c>
      <c r="AN46" s="306"/>
      <c r="AO46" s="306"/>
      <c r="AP46" s="306"/>
      <c r="AQ46" s="307"/>
    </row>
    <row r="47" spans="1:43" s="1" customFormat="1" ht="80.099999999999994" customHeight="1" x14ac:dyDescent="0.15">
      <c r="A47" s="19"/>
      <c r="B47" s="297" t="s">
        <v>62</v>
      </c>
      <c r="C47" s="298"/>
      <c r="D47" s="298"/>
      <c r="E47" s="298"/>
      <c r="F47" s="298"/>
      <c r="G47" s="298"/>
      <c r="H47" s="298"/>
      <c r="I47" s="298"/>
      <c r="J47" s="299"/>
      <c r="K47" s="102" t="s">
        <v>89</v>
      </c>
      <c r="L47" s="79"/>
      <c r="M47" s="43" t="str">
        <f>IF(K47="A","3",IF(K47="B","2", IF(K47="C","1",IF(K47="D","0","評価なし"))))</f>
        <v>3</v>
      </c>
      <c r="N47" s="142" t="str">
        <f>IF(M47="評価なし",0,M47)</f>
        <v>3</v>
      </c>
      <c r="O47" s="79"/>
      <c r="P47" s="79"/>
      <c r="Q47" s="79"/>
      <c r="R47" s="79"/>
      <c r="S47" s="79"/>
      <c r="T47" s="79"/>
      <c r="U47" s="79"/>
      <c r="V47" s="79"/>
      <c r="W47" s="79"/>
      <c r="X47" s="315" t="s">
        <v>123</v>
      </c>
      <c r="Y47" s="316"/>
      <c r="Z47" s="102" t="s">
        <v>89</v>
      </c>
      <c r="AA47" s="143"/>
      <c r="AB47" s="50" t="str">
        <f>IF(Z47="A","3",IF(Z47="B","2", IF(Z47="C","1",IF(Z47="D","0","評価なし"))))</f>
        <v>3</v>
      </c>
      <c r="AC47" s="144" t="str">
        <f>IF(AB47="評価なし",0,AB47)</f>
        <v>3</v>
      </c>
      <c r="AD47" s="143"/>
      <c r="AE47" s="143"/>
      <c r="AF47" s="143"/>
      <c r="AG47" s="143"/>
      <c r="AH47" s="143"/>
      <c r="AI47" s="143"/>
      <c r="AJ47" s="143"/>
      <c r="AK47" s="317" t="s">
        <v>173</v>
      </c>
      <c r="AL47" s="318"/>
      <c r="AM47" s="308" t="s">
        <v>213</v>
      </c>
      <c r="AN47" s="309"/>
      <c r="AO47" s="309"/>
      <c r="AP47" s="309"/>
      <c r="AQ47" s="310"/>
    </row>
    <row r="48" spans="1:43" ht="69.95" customHeight="1" x14ac:dyDescent="0.15">
      <c r="B48" s="273" t="s">
        <v>52</v>
      </c>
      <c r="C48" s="274"/>
      <c r="D48" s="274"/>
      <c r="E48" s="274"/>
      <c r="F48" s="274"/>
      <c r="G48" s="274"/>
      <c r="H48" s="274"/>
      <c r="I48" s="274"/>
      <c r="J48" s="275"/>
      <c r="K48" s="323" t="s">
        <v>104</v>
      </c>
      <c r="L48" s="324"/>
      <c r="M48" s="324"/>
      <c r="N48" s="324"/>
      <c r="O48" s="324"/>
      <c r="P48" s="324"/>
      <c r="Q48" s="324"/>
      <c r="R48" s="324"/>
      <c r="S48" s="324"/>
      <c r="T48" s="324"/>
      <c r="U48" s="324"/>
      <c r="V48" s="324"/>
      <c r="W48" s="324"/>
      <c r="X48" s="324"/>
      <c r="Y48" s="325"/>
      <c r="Z48" s="329" t="s">
        <v>174</v>
      </c>
      <c r="AA48" s="330"/>
      <c r="AB48" s="330"/>
      <c r="AC48" s="330"/>
      <c r="AD48" s="330"/>
      <c r="AE48" s="330"/>
      <c r="AF48" s="330"/>
      <c r="AG48" s="330"/>
      <c r="AH48" s="330"/>
      <c r="AI48" s="330"/>
      <c r="AJ48" s="330"/>
      <c r="AK48" s="330"/>
      <c r="AL48" s="331"/>
      <c r="AM48" s="319" t="s">
        <v>213</v>
      </c>
      <c r="AN48" s="319"/>
      <c r="AO48" s="319"/>
      <c r="AP48" s="319"/>
      <c r="AQ48" s="320"/>
    </row>
    <row r="49" spans="1:43" ht="69.95" customHeight="1" thickBot="1" x14ac:dyDescent="0.2">
      <c r="B49" s="276" t="s">
        <v>42</v>
      </c>
      <c r="C49" s="277"/>
      <c r="D49" s="277"/>
      <c r="E49" s="277"/>
      <c r="F49" s="277"/>
      <c r="G49" s="277"/>
      <c r="H49" s="277"/>
      <c r="I49" s="277"/>
      <c r="J49" s="278"/>
      <c r="K49" s="326" t="s">
        <v>148</v>
      </c>
      <c r="L49" s="327"/>
      <c r="M49" s="327"/>
      <c r="N49" s="327"/>
      <c r="O49" s="327"/>
      <c r="P49" s="327"/>
      <c r="Q49" s="327"/>
      <c r="R49" s="327"/>
      <c r="S49" s="327"/>
      <c r="T49" s="327"/>
      <c r="U49" s="327"/>
      <c r="V49" s="327"/>
      <c r="W49" s="327"/>
      <c r="X49" s="327"/>
      <c r="Y49" s="328"/>
      <c r="Z49" s="332" t="s">
        <v>206</v>
      </c>
      <c r="AA49" s="333"/>
      <c r="AB49" s="333"/>
      <c r="AC49" s="333"/>
      <c r="AD49" s="333"/>
      <c r="AE49" s="333"/>
      <c r="AF49" s="333"/>
      <c r="AG49" s="333"/>
      <c r="AH49" s="333"/>
      <c r="AI49" s="333"/>
      <c r="AJ49" s="333"/>
      <c r="AK49" s="333"/>
      <c r="AL49" s="334"/>
      <c r="AM49" s="321" t="s">
        <v>213</v>
      </c>
      <c r="AN49" s="321"/>
      <c r="AO49" s="321"/>
      <c r="AP49" s="321"/>
      <c r="AQ49" s="322"/>
    </row>
    <row r="50" spans="1:43" s="17" customFormat="1" ht="42" customHeight="1" thickBot="1" x14ac:dyDescent="0.2">
      <c r="B50" s="416" t="s">
        <v>12</v>
      </c>
      <c r="C50" s="417"/>
      <c r="D50" s="417"/>
      <c r="E50" s="417"/>
      <c r="F50" s="417"/>
      <c r="G50" s="417"/>
      <c r="H50" s="417"/>
      <c r="I50" s="417"/>
      <c r="J50" s="418"/>
      <c r="K50" s="96" t="str">
        <f>IF(M50="評価なし","評価なし",IF(M50&gt;=2.5,"A",IF(M50&gt;=1.5,"B", IF(M50&gt;=0.5,"C",IF(M50&lt;0.5,"D","評価なし")))))</f>
        <v>A</v>
      </c>
      <c r="M50" s="52">
        <f>IF(AND(M52="評価なし",M53="評価なし",M54="評価なし",M55="評価なし",M59="評価なし",M60="評価なし",M61="評価なし",M62="評価なし",M63="評価なし",M64="評価なし",M65="評価なし"),"評価なし",(N52+N53+N54+N55+N59+N60+N61+N62+N63+N64+N65)/(11-N50))</f>
        <v>3</v>
      </c>
      <c r="N50" s="17">
        <f>COUNTIF(M52:M55,"評価なし")+COUNTIF(M59:M65,"評価なし")</f>
        <v>1</v>
      </c>
      <c r="X50" s="311"/>
      <c r="Y50" s="312"/>
      <c r="Z50" s="106" t="str">
        <f>IF(AB50="評価なし","評価なし",IF(AB50&gt;=2.5,"A",IF(AB50&gt;=1.5,"B", IF(AB50&gt;=0.5,"C",IF(AB50&lt;0.5,"D","評価なし")))))</f>
        <v>A</v>
      </c>
      <c r="AB50" s="52">
        <f>IF(AND(AB52="評価なし",AB53="評価なし",AB54="評価なし",AB55="評価なし",AB59="評価なし",AB60="評価なし",AB61="評価なし",AB62="評価なし",AB63="評価なし",AB64="評価なし",AB65="評価なし"),"評価なし",(AC52+AC53+AC54+AC55+AC59+AC60+AC61+AC62+AC63+AC64+AC65)/(11-AC50))</f>
        <v>3</v>
      </c>
      <c r="AC50" s="17">
        <f>COUNTIF(AB52:AB55,"評価なし")+COUNTIF(AB59:AB65,"評価なし")</f>
        <v>1</v>
      </c>
      <c r="AK50" s="311"/>
      <c r="AL50" s="312"/>
      <c r="AM50" s="341" t="s">
        <v>12</v>
      </c>
      <c r="AN50" s="342"/>
      <c r="AO50" s="342"/>
      <c r="AP50" s="342"/>
      <c r="AQ50" s="343"/>
    </row>
    <row r="51" spans="1:43" s="1" customFormat="1" ht="33.75" customHeight="1" x14ac:dyDescent="0.15">
      <c r="B51" s="419" t="s">
        <v>54</v>
      </c>
      <c r="C51" s="420"/>
      <c r="D51" s="420"/>
      <c r="E51" s="420"/>
      <c r="F51" s="420"/>
      <c r="G51" s="420"/>
      <c r="H51" s="420"/>
      <c r="I51" s="420"/>
      <c r="J51" s="421"/>
      <c r="K51" s="98" t="str">
        <f>IF(M51="評価なし","評価なし",IF(M51&gt;=2.5,"A",IF(M51&gt;=1.5,"B", IF(M51&gt;=0.5,"C",IF(M51&lt;0.5,"D","評価なし")))))</f>
        <v>A</v>
      </c>
      <c r="L51" s="2"/>
      <c r="M51" s="11">
        <f>IF(AND(M52="評価なし",M53="評価なし",M54="評価なし",M55="評価なし"),"評価なし",(N52+N53+N54+N55)/(4-N51))</f>
        <v>3</v>
      </c>
      <c r="N51" s="2">
        <f>COUNTIF(M52:M55,"評価なし")</f>
        <v>0</v>
      </c>
      <c r="O51" s="2"/>
      <c r="P51" s="2"/>
      <c r="Q51" s="2"/>
      <c r="R51" s="2"/>
      <c r="S51" s="2"/>
      <c r="T51" s="2"/>
      <c r="U51" s="2"/>
      <c r="V51" s="2"/>
      <c r="W51" s="2"/>
      <c r="X51" s="313"/>
      <c r="Y51" s="314"/>
      <c r="Z51" s="107" t="str">
        <f>IF(AB51="評価なし","評価なし",IF(AB51&gt;=2.5,"A",IF(AB51&gt;=1.5,"B", IF(AB51&gt;=0.5,"C",IF(AB51&lt;0.5,"D","評価なし")))))</f>
        <v>A</v>
      </c>
      <c r="AA51" s="2"/>
      <c r="AB51" s="11">
        <f>IF(AND(AB52="評価なし",AB53="評価なし",AB54="評価なし",AB55="評価なし"),"評価なし",(AC52+AC53+AC54+AC55)/(4-AC51))</f>
        <v>3</v>
      </c>
      <c r="AC51" s="2">
        <f>COUNTIF(AB52:AB55,"評価なし")</f>
        <v>0</v>
      </c>
      <c r="AD51" s="2"/>
      <c r="AE51" s="2"/>
      <c r="AF51" s="2"/>
      <c r="AG51" s="2"/>
      <c r="AH51" s="2"/>
      <c r="AI51" s="2"/>
      <c r="AJ51" s="2"/>
      <c r="AK51" s="313"/>
      <c r="AL51" s="314"/>
      <c r="AM51" s="344" t="s">
        <v>21</v>
      </c>
      <c r="AN51" s="345"/>
      <c r="AO51" s="345"/>
      <c r="AP51" s="345"/>
      <c r="AQ51" s="346"/>
    </row>
    <row r="52" spans="1:43" s="1" customFormat="1" ht="80.099999999999994" customHeight="1" x14ac:dyDescent="0.15">
      <c r="B52" s="394" t="s">
        <v>57</v>
      </c>
      <c r="C52" s="395"/>
      <c r="D52" s="395"/>
      <c r="E52" s="395"/>
      <c r="F52" s="395"/>
      <c r="G52" s="395"/>
      <c r="H52" s="395"/>
      <c r="I52" s="395"/>
      <c r="J52" s="396"/>
      <c r="K52" s="105" t="s">
        <v>89</v>
      </c>
      <c r="L52" s="44"/>
      <c r="M52" s="191" t="str">
        <f>IF(K52="A","3",IF(K52="B","2", IF(K52="C","1",IF(K52="D","0","評価なし"))))</f>
        <v>3</v>
      </c>
      <c r="N52" s="160" t="str">
        <f>IF(M52="評価なし",0,M52)</f>
        <v>3</v>
      </c>
      <c r="O52" s="44"/>
      <c r="P52" s="44"/>
      <c r="Q52" s="44"/>
      <c r="R52" s="44"/>
      <c r="S52" s="44"/>
      <c r="T52" s="44"/>
      <c r="U52" s="44"/>
      <c r="V52" s="44"/>
      <c r="W52" s="44"/>
      <c r="X52" s="399" t="s">
        <v>124</v>
      </c>
      <c r="Y52" s="400"/>
      <c r="Z52" s="105" t="s">
        <v>89</v>
      </c>
      <c r="AA52" s="44"/>
      <c r="AB52" s="191" t="str">
        <f>IF(Z52="A","3",IF(Z52="B","2", IF(Z52="C","1",IF(Z52="D","0","評価なし"))))</f>
        <v>3</v>
      </c>
      <c r="AC52" s="160" t="str">
        <f>IF(AB52="評価なし",0,AB52)</f>
        <v>3</v>
      </c>
      <c r="AD52" s="44"/>
      <c r="AE52" s="44"/>
      <c r="AF52" s="44"/>
      <c r="AG52" s="44"/>
      <c r="AH52" s="44"/>
      <c r="AI52" s="44"/>
      <c r="AJ52" s="44"/>
      <c r="AK52" s="335" t="s">
        <v>176</v>
      </c>
      <c r="AL52" s="336"/>
      <c r="AM52" s="302" t="s">
        <v>213</v>
      </c>
      <c r="AN52" s="303"/>
      <c r="AO52" s="303"/>
      <c r="AP52" s="303"/>
      <c r="AQ52" s="304"/>
    </row>
    <row r="53" spans="1:43" s="1" customFormat="1" ht="80.099999999999994" customHeight="1" x14ac:dyDescent="0.15">
      <c r="A53" s="2"/>
      <c r="B53" s="291" t="s">
        <v>55</v>
      </c>
      <c r="C53" s="292"/>
      <c r="D53" s="292"/>
      <c r="E53" s="292"/>
      <c r="F53" s="292"/>
      <c r="G53" s="292"/>
      <c r="H53" s="292"/>
      <c r="I53" s="292"/>
      <c r="J53" s="293"/>
      <c r="K53" s="101" t="s">
        <v>89</v>
      </c>
      <c r="L53" s="47"/>
      <c r="M53" s="192" t="str">
        <f>IF(K53="A","3",IF(K53="B","2", IF(K53="C","1",IF(K53="D","0","評価なし"))))</f>
        <v>3</v>
      </c>
      <c r="N53" s="161" t="str">
        <f>IF(M53="評価なし",0,M53)</f>
        <v>3</v>
      </c>
      <c r="O53" s="47"/>
      <c r="P53" s="47"/>
      <c r="Q53" s="47"/>
      <c r="R53" s="47"/>
      <c r="S53" s="47"/>
      <c r="T53" s="47"/>
      <c r="U53" s="47"/>
      <c r="V53" s="47"/>
      <c r="W53" s="47"/>
      <c r="X53" s="415" t="s">
        <v>125</v>
      </c>
      <c r="Y53" s="571"/>
      <c r="Z53" s="101" t="s">
        <v>89</v>
      </c>
      <c r="AA53" s="47"/>
      <c r="AB53" s="192" t="str">
        <f>IF(Z53="A","3",IF(Z53="B","2", IF(Z53="C","1",IF(Z53="D","0","評価なし"))))</f>
        <v>3</v>
      </c>
      <c r="AC53" s="161" t="str">
        <f t="shared" ref="AC53:AC55" si="1">IF(AB53="評価なし",0,AB53)</f>
        <v>3</v>
      </c>
      <c r="AD53" s="47"/>
      <c r="AE53" s="47"/>
      <c r="AF53" s="47"/>
      <c r="AG53" s="47"/>
      <c r="AH53" s="47"/>
      <c r="AI53" s="47"/>
      <c r="AJ53" s="47"/>
      <c r="AK53" s="351" t="s">
        <v>178</v>
      </c>
      <c r="AL53" s="352"/>
      <c r="AM53" s="305" t="s">
        <v>213</v>
      </c>
      <c r="AN53" s="306"/>
      <c r="AO53" s="306"/>
      <c r="AP53" s="306"/>
      <c r="AQ53" s="307"/>
    </row>
    <row r="54" spans="1:43" s="1" customFormat="1" ht="80.099999999999994" customHeight="1" x14ac:dyDescent="0.15">
      <c r="A54" s="2"/>
      <c r="B54" s="291" t="s">
        <v>63</v>
      </c>
      <c r="C54" s="292"/>
      <c r="D54" s="292"/>
      <c r="E54" s="292"/>
      <c r="F54" s="292"/>
      <c r="G54" s="292"/>
      <c r="H54" s="292"/>
      <c r="I54" s="292"/>
      <c r="J54" s="293"/>
      <c r="K54" s="101" t="s">
        <v>89</v>
      </c>
      <c r="L54" s="47"/>
      <c r="M54" s="192" t="str">
        <f>IF(K54="A","3",IF(K54="B","2", IF(K54="C","1",IF(K54="D","0","評価なし"))))</f>
        <v>3</v>
      </c>
      <c r="N54" s="161" t="str">
        <f>IF(M54="評価なし",0,M54)</f>
        <v>3</v>
      </c>
      <c r="O54" s="47"/>
      <c r="P54" s="47"/>
      <c r="Q54" s="47"/>
      <c r="R54" s="47"/>
      <c r="S54" s="47"/>
      <c r="T54" s="47"/>
      <c r="U54" s="47"/>
      <c r="V54" s="47"/>
      <c r="W54" s="47"/>
      <c r="X54" s="300" t="s">
        <v>126</v>
      </c>
      <c r="Y54" s="301"/>
      <c r="Z54" s="101" t="s">
        <v>89</v>
      </c>
      <c r="AA54" s="47"/>
      <c r="AB54" s="192" t="str">
        <f>IF(Z54="A","3",IF(Z54="B","2", IF(Z54="C","1",IF(Z54="D","0","評価なし"))))</f>
        <v>3</v>
      </c>
      <c r="AC54" s="161" t="str">
        <f t="shared" si="1"/>
        <v>3</v>
      </c>
      <c r="AD54" s="47"/>
      <c r="AE54" s="47"/>
      <c r="AF54" s="47"/>
      <c r="AG54" s="47"/>
      <c r="AH54" s="47"/>
      <c r="AI54" s="47"/>
      <c r="AJ54" s="47"/>
      <c r="AK54" s="351" t="s">
        <v>166</v>
      </c>
      <c r="AL54" s="352"/>
      <c r="AM54" s="305" t="s">
        <v>213</v>
      </c>
      <c r="AN54" s="306"/>
      <c r="AO54" s="306"/>
      <c r="AP54" s="306"/>
      <c r="AQ54" s="307"/>
    </row>
    <row r="55" spans="1:43" s="1" customFormat="1" ht="80.099999999999994" customHeight="1" x14ac:dyDescent="0.15">
      <c r="A55" s="2"/>
      <c r="B55" s="297" t="s">
        <v>56</v>
      </c>
      <c r="C55" s="298"/>
      <c r="D55" s="298"/>
      <c r="E55" s="298"/>
      <c r="F55" s="298"/>
      <c r="G55" s="298"/>
      <c r="H55" s="298"/>
      <c r="I55" s="298"/>
      <c r="J55" s="299"/>
      <c r="K55" s="102" t="s">
        <v>89</v>
      </c>
      <c r="L55" s="143"/>
      <c r="M55" s="193" t="str">
        <f>IF(K55="A","3",IF(K55="B","2", IF(K55="C","1",IF(K55="D","0","評価なし"))))</f>
        <v>3</v>
      </c>
      <c r="N55" s="162" t="str">
        <f>IF(M55="評価なし",0,M55)</f>
        <v>3</v>
      </c>
      <c r="O55" s="143"/>
      <c r="P55" s="143"/>
      <c r="Q55" s="143"/>
      <c r="R55" s="143"/>
      <c r="S55" s="143"/>
      <c r="T55" s="143"/>
      <c r="U55" s="143"/>
      <c r="V55" s="143"/>
      <c r="W55" s="143"/>
      <c r="X55" s="337" t="s">
        <v>127</v>
      </c>
      <c r="Y55" s="338"/>
      <c r="Z55" s="102" t="s">
        <v>89</v>
      </c>
      <c r="AA55" s="143"/>
      <c r="AB55" s="193" t="str">
        <f>IF(Z55="A","3",IF(Z55="B","2", IF(Z55="C","1",IF(Z55="D","0","評価なし"))))</f>
        <v>3</v>
      </c>
      <c r="AC55" s="162" t="str">
        <f t="shared" si="1"/>
        <v>3</v>
      </c>
      <c r="AD55" s="143"/>
      <c r="AE55" s="143"/>
      <c r="AF55" s="143"/>
      <c r="AG55" s="143"/>
      <c r="AH55" s="143"/>
      <c r="AI55" s="143"/>
      <c r="AJ55" s="143"/>
      <c r="AK55" s="339" t="s">
        <v>177</v>
      </c>
      <c r="AL55" s="340"/>
      <c r="AM55" s="308" t="s">
        <v>213</v>
      </c>
      <c r="AN55" s="309"/>
      <c r="AO55" s="309"/>
      <c r="AP55" s="309"/>
      <c r="AQ55" s="310"/>
    </row>
    <row r="56" spans="1:43" ht="80.099999999999994" customHeight="1" x14ac:dyDescent="0.15">
      <c r="B56" s="273" t="s">
        <v>52</v>
      </c>
      <c r="C56" s="274"/>
      <c r="D56" s="274"/>
      <c r="E56" s="274"/>
      <c r="F56" s="274"/>
      <c r="G56" s="274"/>
      <c r="H56" s="274"/>
      <c r="I56" s="274"/>
      <c r="J56" s="275"/>
      <c r="K56" s="323" t="s">
        <v>128</v>
      </c>
      <c r="L56" s="324"/>
      <c r="M56" s="324"/>
      <c r="N56" s="324"/>
      <c r="O56" s="324"/>
      <c r="P56" s="324"/>
      <c r="Q56" s="324"/>
      <c r="R56" s="324"/>
      <c r="S56" s="324"/>
      <c r="T56" s="324"/>
      <c r="U56" s="324"/>
      <c r="V56" s="324"/>
      <c r="W56" s="324"/>
      <c r="X56" s="324"/>
      <c r="Y56" s="325"/>
      <c r="Z56" s="572" t="s">
        <v>179</v>
      </c>
      <c r="AA56" s="573"/>
      <c r="AB56" s="573"/>
      <c r="AC56" s="573"/>
      <c r="AD56" s="573"/>
      <c r="AE56" s="573"/>
      <c r="AF56" s="573"/>
      <c r="AG56" s="573"/>
      <c r="AH56" s="573"/>
      <c r="AI56" s="573"/>
      <c r="AJ56" s="573"/>
      <c r="AK56" s="573"/>
      <c r="AL56" s="574"/>
      <c r="AM56" s="319" t="s">
        <v>213</v>
      </c>
      <c r="AN56" s="319"/>
      <c r="AO56" s="319"/>
      <c r="AP56" s="319"/>
      <c r="AQ56" s="320"/>
    </row>
    <row r="57" spans="1:43" ht="80.099999999999994" customHeight="1" thickBot="1" x14ac:dyDescent="0.2">
      <c r="B57" s="276" t="s">
        <v>42</v>
      </c>
      <c r="C57" s="277"/>
      <c r="D57" s="277"/>
      <c r="E57" s="277"/>
      <c r="F57" s="277"/>
      <c r="G57" s="277"/>
      <c r="H57" s="277"/>
      <c r="I57" s="277"/>
      <c r="J57" s="278"/>
      <c r="K57" s="326" t="s">
        <v>129</v>
      </c>
      <c r="L57" s="327"/>
      <c r="M57" s="327"/>
      <c r="N57" s="327"/>
      <c r="O57" s="327"/>
      <c r="P57" s="327"/>
      <c r="Q57" s="327"/>
      <c r="R57" s="327"/>
      <c r="S57" s="327"/>
      <c r="T57" s="327"/>
      <c r="U57" s="327"/>
      <c r="V57" s="327"/>
      <c r="W57" s="327"/>
      <c r="X57" s="327"/>
      <c r="Y57" s="328"/>
      <c r="Z57" s="332" t="s">
        <v>175</v>
      </c>
      <c r="AA57" s="333"/>
      <c r="AB57" s="333"/>
      <c r="AC57" s="333"/>
      <c r="AD57" s="333"/>
      <c r="AE57" s="333"/>
      <c r="AF57" s="333"/>
      <c r="AG57" s="333"/>
      <c r="AH57" s="333"/>
      <c r="AI57" s="333"/>
      <c r="AJ57" s="333"/>
      <c r="AK57" s="333"/>
      <c r="AL57" s="334"/>
      <c r="AM57" s="321" t="s">
        <v>213</v>
      </c>
      <c r="AN57" s="321"/>
      <c r="AO57" s="321"/>
      <c r="AP57" s="321"/>
      <c r="AQ57" s="322"/>
    </row>
    <row r="58" spans="1:43" s="1" customFormat="1" ht="43.5" customHeight="1" x14ac:dyDescent="0.15">
      <c r="A58" s="7"/>
      <c r="B58" s="279" t="s">
        <v>50</v>
      </c>
      <c r="C58" s="280"/>
      <c r="D58" s="280"/>
      <c r="E58" s="280"/>
      <c r="F58" s="280"/>
      <c r="G58" s="280"/>
      <c r="H58" s="280"/>
      <c r="I58" s="280"/>
      <c r="J58" s="281"/>
      <c r="K58" s="97" t="str">
        <f>IF(M58="評価なし","評価なし",IF(M58&gt;=2.5,"A",IF(M58&gt;=1.5,"B", IF(M58&gt;=0.5,"C",IF(M58&lt;0.5,"D","評価なし")))))</f>
        <v>A</v>
      </c>
      <c r="L58" s="2"/>
      <c r="M58" s="30">
        <f>IF(AND(M59="評価なし",M60="評価なし",M60="評価なし",M61="評価なし",M62="評価なし",M63="評価なし",M64="評価なし",M65="評価なし"),"評価なし",(N59+N60+N61+N62+N63+N64+N65)/(7-N58))</f>
        <v>3</v>
      </c>
      <c r="N58" s="39">
        <f>COUNTIF(M59:M65,"評価なし")</f>
        <v>1</v>
      </c>
      <c r="O58" s="2"/>
      <c r="P58" s="2"/>
      <c r="Q58" s="2"/>
      <c r="R58" s="2"/>
      <c r="S58" s="2"/>
      <c r="T58" s="2"/>
      <c r="U58" s="2"/>
      <c r="V58" s="2"/>
      <c r="W58" s="2"/>
      <c r="X58" s="347"/>
      <c r="Y58" s="348"/>
      <c r="Z58" s="166" t="str">
        <f>IF(AB58="評価なし","評価なし",IF(AB58&gt;=2.5,"A",IF(AB58&gt;=1.5,"B", IF(AB58&gt;=0.5,"C",IF(AB58&lt;0.5,"D","評価なし")))))</f>
        <v>A</v>
      </c>
      <c r="AA58" s="2"/>
      <c r="AB58" s="30">
        <f>IF(AND(AB59="評価なし",AB60="評価なし",AB60="評価なし",AB61="評価なし",AB62="評価なし",AB63="評価なし",AB64="評価なし",AB65="評価なし"),"評価なし",(AC59+AC60+AC61+AC62+AC63+AC64+AC65)/(7-AC58))</f>
        <v>3</v>
      </c>
      <c r="AC58" s="39">
        <f>COUNTIF(AB59:AB65,"評価なし")</f>
        <v>1</v>
      </c>
      <c r="AD58" s="2"/>
      <c r="AE58" s="2"/>
      <c r="AF58" s="2"/>
      <c r="AG58" s="2"/>
      <c r="AH58" s="2"/>
      <c r="AI58" s="2"/>
      <c r="AJ58" s="2"/>
      <c r="AK58" s="347"/>
      <c r="AL58" s="348"/>
      <c r="AM58" s="612" t="s">
        <v>50</v>
      </c>
      <c r="AN58" s="613"/>
      <c r="AO58" s="613"/>
      <c r="AP58" s="613"/>
      <c r="AQ58" s="614"/>
    </row>
    <row r="59" spans="1:43" s="1" customFormat="1" ht="105" customHeight="1" x14ac:dyDescent="0.15">
      <c r="A59" s="7"/>
      <c r="B59" s="288" t="s">
        <v>75</v>
      </c>
      <c r="C59" s="289"/>
      <c r="D59" s="289"/>
      <c r="E59" s="289"/>
      <c r="F59" s="289"/>
      <c r="G59" s="289"/>
      <c r="H59" s="289"/>
      <c r="I59" s="289"/>
      <c r="J59" s="290"/>
      <c r="K59" s="154" t="s">
        <v>89</v>
      </c>
      <c r="L59" s="54"/>
      <c r="M59" s="191" t="str">
        <f t="shared" ref="M59:M65" si="2">IF(K59="A","3",IF(K59="B","2", IF(K59="C","1",IF(K59="D","0","評価なし"))))</f>
        <v>3</v>
      </c>
      <c r="N59" s="55" t="str">
        <f t="shared" ref="N59:N65" si="3">IF(M59="評価なし",0,M59)</f>
        <v>3</v>
      </c>
      <c r="O59" s="44"/>
      <c r="P59" s="44"/>
      <c r="Q59" s="44"/>
      <c r="R59" s="44"/>
      <c r="S59" s="44"/>
      <c r="T59" s="44"/>
      <c r="U59" s="44"/>
      <c r="V59" s="44"/>
      <c r="W59" s="44"/>
      <c r="X59" s="349" t="s">
        <v>136</v>
      </c>
      <c r="Y59" s="350"/>
      <c r="Z59" s="145" t="s">
        <v>89</v>
      </c>
      <c r="AA59" s="54"/>
      <c r="AB59" s="191" t="str">
        <f t="shared" ref="AB59:AB65" si="4">IF(Z59="A","3",IF(Z59="B","2", IF(Z59="C","1",IF(Z59="D","0","評価なし"))))</f>
        <v>3</v>
      </c>
      <c r="AC59" s="55" t="str">
        <f>IF(AB59="評価なし",0,AB59)</f>
        <v>3</v>
      </c>
      <c r="AD59" s="44"/>
      <c r="AE59" s="44"/>
      <c r="AF59" s="44"/>
      <c r="AG59" s="44"/>
      <c r="AH59" s="44"/>
      <c r="AI59" s="44"/>
      <c r="AJ59" s="44"/>
      <c r="AK59" s="598" t="s">
        <v>181</v>
      </c>
      <c r="AL59" s="336"/>
      <c r="AM59" s="302" t="s">
        <v>213</v>
      </c>
      <c r="AN59" s="303"/>
      <c r="AO59" s="303"/>
      <c r="AP59" s="303"/>
      <c r="AQ59" s="304"/>
    </row>
    <row r="60" spans="1:43" s="1" customFormat="1" ht="80.099999999999994" customHeight="1" x14ac:dyDescent="0.15">
      <c r="A60" s="7"/>
      <c r="B60" s="291" t="s">
        <v>76</v>
      </c>
      <c r="C60" s="292"/>
      <c r="D60" s="292"/>
      <c r="E60" s="292"/>
      <c r="F60" s="292"/>
      <c r="G60" s="292"/>
      <c r="H60" s="292"/>
      <c r="I60" s="292"/>
      <c r="J60" s="293"/>
      <c r="K60" s="101" t="s">
        <v>89</v>
      </c>
      <c r="L60" s="47"/>
      <c r="M60" s="48" t="str">
        <f t="shared" si="2"/>
        <v>3</v>
      </c>
      <c r="N60" s="49" t="str">
        <f t="shared" si="3"/>
        <v>3</v>
      </c>
      <c r="O60" s="47"/>
      <c r="P60" s="47"/>
      <c r="Q60" s="47"/>
      <c r="R60" s="47"/>
      <c r="S60" s="47"/>
      <c r="T60" s="47"/>
      <c r="U60" s="47"/>
      <c r="V60" s="47"/>
      <c r="W60" s="47"/>
      <c r="X60" s="364" t="s">
        <v>130</v>
      </c>
      <c r="Y60" s="365"/>
      <c r="Z60" s="139" t="s">
        <v>89</v>
      </c>
      <c r="AA60" s="47"/>
      <c r="AB60" s="48" t="str">
        <f t="shared" si="4"/>
        <v>3</v>
      </c>
      <c r="AC60" s="49" t="str">
        <f>IF(AB60="評価なし",0,AB60)</f>
        <v>3</v>
      </c>
      <c r="AD60" s="47"/>
      <c r="AE60" s="47"/>
      <c r="AF60" s="47"/>
      <c r="AG60" s="47"/>
      <c r="AH60" s="47"/>
      <c r="AI60" s="47"/>
      <c r="AJ60" s="47"/>
      <c r="AK60" s="363" t="s">
        <v>180</v>
      </c>
      <c r="AL60" s="352"/>
      <c r="AM60" s="305" t="s">
        <v>213</v>
      </c>
      <c r="AN60" s="306"/>
      <c r="AO60" s="306"/>
      <c r="AP60" s="306"/>
      <c r="AQ60" s="307"/>
    </row>
    <row r="61" spans="1:43" s="1" customFormat="1" ht="77.25" customHeight="1" x14ac:dyDescent="0.15">
      <c r="A61" s="7"/>
      <c r="B61" s="291" t="s">
        <v>77</v>
      </c>
      <c r="C61" s="292"/>
      <c r="D61" s="292"/>
      <c r="E61" s="292"/>
      <c r="F61" s="292"/>
      <c r="G61" s="292"/>
      <c r="H61" s="292"/>
      <c r="I61" s="292"/>
      <c r="J61" s="293"/>
      <c r="K61" s="101" t="s">
        <v>89</v>
      </c>
      <c r="L61" s="47"/>
      <c r="M61" s="48" t="str">
        <f t="shared" si="2"/>
        <v>3</v>
      </c>
      <c r="N61" s="49" t="str">
        <f t="shared" si="3"/>
        <v>3</v>
      </c>
      <c r="O61" s="47"/>
      <c r="P61" s="47"/>
      <c r="Q61" s="47"/>
      <c r="R61" s="47"/>
      <c r="S61" s="47"/>
      <c r="T61" s="47"/>
      <c r="U61" s="47"/>
      <c r="V61" s="47"/>
      <c r="W61" s="47"/>
      <c r="X61" s="364" t="s">
        <v>131</v>
      </c>
      <c r="Y61" s="365"/>
      <c r="Z61" s="139" t="s">
        <v>89</v>
      </c>
      <c r="AA61" s="47"/>
      <c r="AB61" s="48" t="str">
        <f t="shared" si="4"/>
        <v>3</v>
      </c>
      <c r="AC61" s="49" t="str">
        <f t="shared" ref="AC61:AC63" si="5">IF(AB61="評価なし",0,AB61)</f>
        <v>3</v>
      </c>
      <c r="AD61" s="47"/>
      <c r="AE61" s="47"/>
      <c r="AF61" s="47"/>
      <c r="AG61" s="47"/>
      <c r="AH61" s="47"/>
      <c r="AI61" s="47"/>
      <c r="AJ61" s="47"/>
      <c r="AK61" s="363" t="s">
        <v>182</v>
      </c>
      <c r="AL61" s="352"/>
      <c r="AM61" s="305" t="s">
        <v>213</v>
      </c>
      <c r="AN61" s="306"/>
      <c r="AO61" s="306"/>
      <c r="AP61" s="306"/>
      <c r="AQ61" s="307"/>
    </row>
    <row r="62" spans="1:43" s="3" customFormat="1" ht="77.25" customHeight="1" x14ac:dyDescent="0.15">
      <c r="A62" s="5"/>
      <c r="B62" s="282" t="s">
        <v>78</v>
      </c>
      <c r="C62" s="283"/>
      <c r="D62" s="283"/>
      <c r="E62" s="283"/>
      <c r="F62" s="283"/>
      <c r="G62" s="283"/>
      <c r="H62" s="283"/>
      <c r="I62" s="283"/>
      <c r="J62" s="284"/>
      <c r="K62" s="101" t="s">
        <v>89</v>
      </c>
      <c r="L62" s="56"/>
      <c r="M62" s="48" t="str">
        <f t="shared" si="2"/>
        <v>3</v>
      </c>
      <c r="N62" s="49" t="str">
        <f t="shared" si="3"/>
        <v>3</v>
      </c>
      <c r="O62" s="56"/>
      <c r="P62" s="56"/>
      <c r="Q62" s="56"/>
      <c r="R62" s="56"/>
      <c r="S62" s="56"/>
      <c r="T62" s="56"/>
      <c r="U62" s="56"/>
      <c r="V62" s="56"/>
      <c r="W62" s="56"/>
      <c r="X62" s="366" t="s">
        <v>132</v>
      </c>
      <c r="Y62" s="367"/>
      <c r="Z62" s="139" t="s">
        <v>89</v>
      </c>
      <c r="AA62" s="56"/>
      <c r="AB62" s="48" t="str">
        <f t="shared" si="4"/>
        <v>3</v>
      </c>
      <c r="AC62" s="49" t="str">
        <f t="shared" si="5"/>
        <v>3</v>
      </c>
      <c r="AD62" s="56"/>
      <c r="AE62" s="56"/>
      <c r="AF62" s="56"/>
      <c r="AG62" s="56"/>
      <c r="AH62" s="56"/>
      <c r="AI62" s="56"/>
      <c r="AJ62" s="56"/>
      <c r="AK62" s="363" t="s">
        <v>184</v>
      </c>
      <c r="AL62" s="352"/>
      <c r="AM62" s="305" t="s">
        <v>213</v>
      </c>
      <c r="AN62" s="306"/>
      <c r="AO62" s="306"/>
      <c r="AP62" s="306"/>
      <c r="AQ62" s="307"/>
    </row>
    <row r="63" spans="1:43" s="3" customFormat="1" ht="77.25" customHeight="1" x14ac:dyDescent="0.15">
      <c r="A63" s="5"/>
      <c r="B63" s="291" t="s">
        <v>79</v>
      </c>
      <c r="C63" s="292"/>
      <c r="D63" s="292"/>
      <c r="E63" s="292"/>
      <c r="F63" s="292"/>
      <c r="G63" s="292"/>
      <c r="H63" s="292"/>
      <c r="I63" s="292"/>
      <c r="J63" s="293"/>
      <c r="K63" s="101" t="s">
        <v>89</v>
      </c>
      <c r="L63" s="56"/>
      <c r="M63" s="48" t="str">
        <f t="shared" si="2"/>
        <v>3</v>
      </c>
      <c r="N63" s="49" t="str">
        <f t="shared" si="3"/>
        <v>3</v>
      </c>
      <c r="O63" s="56"/>
      <c r="P63" s="56"/>
      <c r="Q63" s="56"/>
      <c r="R63" s="56"/>
      <c r="S63" s="56"/>
      <c r="T63" s="56"/>
      <c r="U63" s="56"/>
      <c r="V63" s="56"/>
      <c r="W63" s="56"/>
      <c r="X63" s="368" t="s">
        <v>133</v>
      </c>
      <c r="Y63" s="369"/>
      <c r="Z63" s="139" t="s">
        <v>89</v>
      </c>
      <c r="AA63" s="56"/>
      <c r="AB63" s="48" t="str">
        <f t="shared" si="4"/>
        <v>3</v>
      </c>
      <c r="AC63" s="49" t="str">
        <f t="shared" si="5"/>
        <v>3</v>
      </c>
      <c r="AD63" s="56"/>
      <c r="AE63" s="56"/>
      <c r="AF63" s="56"/>
      <c r="AG63" s="56"/>
      <c r="AH63" s="56"/>
      <c r="AI63" s="56"/>
      <c r="AJ63" s="56"/>
      <c r="AK63" s="363" t="s">
        <v>183</v>
      </c>
      <c r="AL63" s="352"/>
      <c r="AM63" s="305" t="s">
        <v>213</v>
      </c>
      <c r="AN63" s="306"/>
      <c r="AO63" s="306"/>
      <c r="AP63" s="306"/>
      <c r="AQ63" s="307"/>
    </row>
    <row r="64" spans="1:43" s="3" customFormat="1" ht="69.95" customHeight="1" x14ac:dyDescent="0.15">
      <c r="A64" s="5"/>
      <c r="B64" s="282" t="s">
        <v>83</v>
      </c>
      <c r="C64" s="283"/>
      <c r="D64" s="283"/>
      <c r="E64" s="283"/>
      <c r="F64" s="283"/>
      <c r="G64" s="283"/>
      <c r="H64" s="283"/>
      <c r="I64" s="283"/>
      <c r="J64" s="284"/>
      <c r="K64" s="155"/>
      <c r="L64" s="56"/>
      <c r="M64" s="192" t="str">
        <f t="shared" si="2"/>
        <v>評価なし</v>
      </c>
      <c r="N64" s="58">
        <f t="shared" si="3"/>
        <v>0</v>
      </c>
      <c r="O64" s="56"/>
      <c r="P64" s="56"/>
      <c r="Q64" s="56"/>
      <c r="R64" s="56"/>
      <c r="S64" s="56"/>
      <c r="T64" s="56"/>
      <c r="U64" s="56"/>
      <c r="V64" s="56"/>
      <c r="W64" s="56"/>
      <c r="X64" s="575" t="s">
        <v>134</v>
      </c>
      <c r="Y64" s="576"/>
      <c r="Z64" s="146"/>
      <c r="AA64" s="56"/>
      <c r="AB64" s="192" t="str">
        <f t="shared" si="4"/>
        <v>評価なし</v>
      </c>
      <c r="AC64" s="58">
        <f>IF(AB64="評価なし",0,AB64)</f>
        <v>0</v>
      </c>
      <c r="AD64" s="56"/>
      <c r="AE64" s="56"/>
      <c r="AF64" s="56"/>
      <c r="AG64" s="56"/>
      <c r="AH64" s="56"/>
      <c r="AI64" s="56"/>
      <c r="AJ64" s="56"/>
      <c r="AK64" s="575" t="s">
        <v>134</v>
      </c>
      <c r="AL64" s="576"/>
      <c r="AM64" s="305" t="s">
        <v>213</v>
      </c>
      <c r="AN64" s="306"/>
      <c r="AO64" s="306"/>
      <c r="AP64" s="306"/>
      <c r="AQ64" s="307"/>
    </row>
    <row r="65" spans="1:43" s="3" customFormat="1" ht="77.25" customHeight="1" x14ac:dyDescent="0.15">
      <c r="A65" s="5"/>
      <c r="B65" s="285" t="s">
        <v>84</v>
      </c>
      <c r="C65" s="286"/>
      <c r="D65" s="286"/>
      <c r="E65" s="286"/>
      <c r="F65" s="286"/>
      <c r="G65" s="286"/>
      <c r="H65" s="286"/>
      <c r="I65" s="286"/>
      <c r="J65" s="287"/>
      <c r="K65" s="156" t="s">
        <v>89</v>
      </c>
      <c r="L65" s="147"/>
      <c r="M65" s="193" t="str">
        <f t="shared" si="2"/>
        <v>3</v>
      </c>
      <c r="N65" s="148" t="str">
        <f t="shared" si="3"/>
        <v>3</v>
      </c>
      <c r="O65" s="147"/>
      <c r="P65" s="147"/>
      <c r="Q65" s="147"/>
      <c r="R65" s="147"/>
      <c r="S65" s="147"/>
      <c r="T65" s="147"/>
      <c r="U65" s="147"/>
      <c r="V65" s="147"/>
      <c r="W65" s="147"/>
      <c r="X65" s="356" t="s">
        <v>135</v>
      </c>
      <c r="Y65" s="357"/>
      <c r="Z65" s="149" t="s">
        <v>89</v>
      </c>
      <c r="AA65" s="147"/>
      <c r="AB65" s="193" t="str">
        <f t="shared" si="4"/>
        <v>3</v>
      </c>
      <c r="AC65" s="148" t="str">
        <f>IF(AB65="評価なし",0,AB65)</f>
        <v>3</v>
      </c>
      <c r="AD65" s="147"/>
      <c r="AE65" s="147"/>
      <c r="AF65" s="147"/>
      <c r="AG65" s="147"/>
      <c r="AH65" s="147"/>
      <c r="AI65" s="147"/>
      <c r="AJ65" s="147"/>
      <c r="AK65" s="361" t="s">
        <v>185</v>
      </c>
      <c r="AL65" s="362"/>
      <c r="AM65" s="308" t="s">
        <v>213</v>
      </c>
      <c r="AN65" s="309"/>
      <c r="AO65" s="309"/>
      <c r="AP65" s="309"/>
      <c r="AQ65" s="310"/>
    </row>
    <row r="66" spans="1:43" ht="75.75" customHeight="1" x14ac:dyDescent="0.15">
      <c r="B66" s="273" t="s">
        <v>52</v>
      </c>
      <c r="C66" s="274"/>
      <c r="D66" s="274"/>
      <c r="E66" s="274"/>
      <c r="F66" s="274"/>
      <c r="G66" s="274"/>
      <c r="H66" s="274"/>
      <c r="I66" s="274"/>
      <c r="J66" s="275"/>
      <c r="K66" s="323" t="s">
        <v>137</v>
      </c>
      <c r="L66" s="324"/>
      <c r="M66" s="324"/>
      <c r="N66" s="324"/>
      <c r="O66" s="324"/>
      <c r="P66" s="324"/>
      <c r="Q66" s="324"/>
      <c r="R66" s="324"/>
      <c r="S66" s="324"/>
      <c r="T66" s="324"/>
      <c r="U66" s="324"/>
      <c r="V66" s="324"/>
      <c r="W66" s="324"/>
      <c r="X66" s="324"/>
      <c r="Y66" s="325"/>
      <c r="Z66" s="359" t="s">
        <v>186</v>
      </c>
      <c r="AA66" s="205"/>
      <c r="AB66" s="205"/>
      <c r="AC66" s="205"/>
      <c r="AD66" s="205"/>
      <c r="AE66" s="205"/>
      <c r="AF66" s="205"/>
      <c r="AG66" s="205"/>
      <c r="AH66" s="205"/>
      <c r="AI66" s="205"/>
      <c r="AJ66" s="205"/>
      <c r="AK66" s="205"/>
      <c r="AL66" s="360"/>
      <c r="AM66" s="319" t="s">
        <v>213</v>
      </c>
      <c r="AN66" s="319"/>
      <c r="AO66" s="319"/>
      <c r="AP66" s="319"/>
      <c r="AQ66" s="320"/>
    </row>
    <row r="67" spans="1:43" ht="75.75" customHeight="1" thickBot="1" x14ac:dyDescent="0.2">
      <c r="B67" s="276" t="s">
        <v>42</v>
      </c>
      <c r="C67" s="277"/>
      <c r="D67" s="277"/>
      <c r="E67" s="277"/>
      <c r="F67" s="277"/>
      <c r="G67" s="277"/>
      <c r="H67" s="277"/>
      <c r="I67" s="277"/>
      <c r="J67" s="278"/>
      <c r="K67" s="358" t="s">
        <v>138</v>
      </c>
      <c r="L67" s="327"/>
      <c r="M67" s="327"/>
      <c r="N67" s="327"/>
      <c r="O67" s="327"/>
      <c r="P67" s="327"/>
      <c r="Q67" s="327"/>
      <c r="R67" s="327"/>
      <c r="S67" s="327"/>
      <c r="T67" s="327"/>
      <c r="U67" s="327"/>
      <c r="V67" s="327"/>
      <c r="W67" s="327"/>
      <c r="X67" s="327"/>
      <c r="Y67" s="328"/>
      <c r="Z67" s="332" t="s">
        <v>187</v>
      </c>
      <c r="AA67" s="333"/>
      <c r="AB67" s="333"/>
      <c r="AC67" s="333"/>
      <c r="AD67" s="333"/>
      <c r="AE67" s="333"/>
      <c r="AF67" s="333"/>
      <c r="AG67" s="333"/>
      <c r="AH67" s="333"/>
      <c r="AI67" s="333"/>
      <c r="AJ67" s="333"/>
      <c r="AK67" s="333"/>
      <c r="AL67" s="334"/>
      <c r="AM67" s="321" t="s">
        <v>213</v>
      </c>
      <c r="AN67" s="321"/>
      <c r="AO67" s="321"/>
      <c r="AP67" s="321"/>
      <c r="AQ67" s="322"/>
    </row>
    <row r="68" spans="1:43" ht="33" customHeight="1" thickBot="1" x14ac:dyDescent="0.2">
      <c r="B68" s="270" t="s">
        <v>14</v>
      </c>
      <c r="C68" s="271"/>
      <c r="D68" s="271"/>
      <c r="E68" s="271"/>
      <c r="F68" s="271"/>
      <c r="G68" s="271"/>
      <c r="H68" s="271"/>
      <c r="I68" s="271"/>
      <c r="J68" s="272"/>
      <c r="K68" s="482" t="s">
        <v>41</v>
      </c>
      <c r="L68" s="353"/>
      <c r="M68" s="353"/>
      <c r="N68" s="353"/>
      <c r="O68" s="353"/>
      <c r="P68" s="353"/>
      <c r="Q68" s="353"/>
      <c r="R68" s="353"/>
      <c r="S68" s="353"/>
      <c r="T68" s="353"/>
      <c r="U68" s="353"/>
      <c r="V68" s="353"/>
      <c r="W68" s="353"/>
      <c r="X68" s="353"/>
      <c r="Y68" s="483"/>
      <c r="Z68" s="482" t="s">
        <v>40</v>
      </c>
      <c r="AA68" s="353"/>
      <c r="AB68" s="353"/>
      <c r="AC68" s="353"/>
      <c r="AD68" s="353"/>
      <c r="AE68" s="353"/>
      <c r="AF68" s="353"/>
      <c r="AG68" s="353"/>
      <c r="AH68" s="353"/>
      <c r="AI68" s="353"/>
      <c r="AJ68" s="353"/>
      <c r="AK68" s="353"/>
      <c r="AL68" s="483"/>
      <c r="AM68" s="353" t="s">
        <v>46</v>
      </c>
      <c r="AN68" s="354"/>
      <c r="AO68" s="354"/>
      <c r="AP68" s="354"/>
      <c r="AQ68" s="355"/>
    </row>
    <row r="69" spans="1:43" ht="48" customHeight="1" x14ac:dyDescent="0.15">
      <c r="B69" s="267" t="s">
        <v>13</v>
      </c>
      <c r="C69" s="268"/>
      <c r="D69" s="268"/>
      <c r="E69" s="268"/>
      <c r="F69" s="268"/>
      <c r="G69" s="268"/>
      <c r="H69" s="268"/>
      <c r="I69" s="268"/>
      <c r="J69" s="269"/>
      <c r="K69" s="150" t="str">
        <f>IF(M69="評価なし","評価なし",IF(M69&gt;=2.5,"A",IF(M69&gt;=1.5,"B", IF(M69&gt;=0.5,"C",IF(M69&lt;0.5,"D","評価なし")))))</f>
        <v>A</v>
      </c>
      <c r="L69" s="152"/>
      <c r="M69" s="153">
        <f>IF(AND(M12="評価なし",M14="評価なし",M16="評価なし",M21="評価なし",M22="評価なし",M27="評価なし",M28="評価なし",M29="評価なし",M30="評価なし",M35="評価なし",M36="評価なし",M40="評価なし",M45="評価なし",M46="評価なし",M47="評価なし",M52="評価なし",M53="評価なし",M54="評価なし",M55="評価なし",M59="評価なし",M60="評価なし",M61="評価なし",M62="評価なし",M63="評価なし",M64="評価なし",M65="評価なし"),"評価なし",(N12+N14+N16+N21+N22+N27+N28+N29+N30+N35+N36+N40+N45+N46+N47+N52+N53+N54+N55+N59+N60+N61+N62+N63+N64+N65)/(26-N69))</f>
        <v>2.96</v>
      </c>
      <c r="N69" s="152">
        <f>COUNTIF(M12:M17,"評価なし")+COUNTIF(M21:M22,"評価なし")+COUNTIF(M27:M30,"評価なし")+COUNTIF(M35:M36,"評価なし")+COUNTIF(M40,"評価なし")+COUNTIF(M45:M47,"評価なし")+COUNTIF(M52:M55,"評価なし")+COUNTIF(M59:M65,"評価なし")</f>
        <v>1</v>
      </c>
      <c r="O69" s="152"/>
      <c r="P69" s="152"/>
      <c r="Q69" s="152"/>
      <c r="R69" s="152"/>
      <c r="S69" s="152"/>
      <c r="T69" s="152"/>
      <c r="U69" s="152"/>
      <c r="V69" s="152"/>
      <c r="W69" s="152"/>
      <c r="X69" s="626"/>
      <c r="Y69" s="627"/>
      <c r="Z69" s="150" t="str">
        <f>IF(AB69="評価なし","評価なし",IF(AB69&gt;=2.5,"A",IF(AB69&gt;=1.5,"B", IF(AB69&gt;=0.5,"C",IF(AB69&lt;0.5,"D","評価なし")))))</f>
        <v>A</v>
      </c>
      <c r="AA69" s="130"/>
      <c r="AB69" s="151">
        <f>IF(AND(AB12="評価なし",AB14="評価なし",AB16="評価なし",AB21="評価なし",AB22="評価なし",AB27="評価なし",AB28="評価なし",AB29="評価なし",AB30="評価なし",AB35="評価なし",AB36="評価なし",AB40="評価なし",AB45="評価なし",AB46="評価なし",AB47="評価なし",AB52="評価なし",AB53="評価なし",AB54="評価なし",AB55="評価なし",AB59="評価なし",AB60="評価なし",AB61="評価なし",AB62="評価なし",AB63="評価なし",AB64="評価なし",AB65="評価なし"),"評価なし",(AC12+AC14+AC16+AC21+AC22+AC27+AC28+AC29+AC30+AC35+AC36+AC40+AC45+AC46+AC47+AC52+AC53+AC54+AC55+AC59+AC60+AC61+AC62+AC63+AC64+AC65)/(26-AC69))</f>
        <v>2.92</v>
      </c>
      <c r="AC69" s="29">
        <f>COUNTIF(AB12:AB17,"評価なし")+COUNTIF(AB21:AB22,"評価なし")+COUNTIF(AB27:AB30,"評価なし")+COUNTIF(AB35:AB36,"評価なし")+COUNTIF(AB40,"評価なし")+COUNTIF(AB45:AB47,"評価なし")+COUNTIF(AB52:AB55,"評価なし")+COUNTIF(AB59:AB65,"評価なし")</f>
        <v>1</v>
      </c>
      <c r="AD69" s="130"/>
      <c r="AE69" s="130"/>
      <c r="AF69" s="130"/>
      <c r="AG69" s="130"/>
      <c r="AH69" s="130"/>
      <c r="AI69" s="130"/>
      <c r="AJ69" s="130"/>
      <c r="AK69" s="626"/>
      <c r="AL69" s="627"/>
      <c r="AM69" s="652"/>
      <c r="AN69" s="653"/>
      <c r="AO69" s="653"/>
      <c r="AP69" s="653"/>
      <c r="AQ69" s="654"/>
    </row>
    <row r="70" spans="1:43" ht="174" customHeight="1" x14ac:dyDescent="0.15">
      <c r="B70" s="294" t="s">
        <v>53</v>
      </c>
      <c r="C70" s="295"/>
      <c r="D70" s="295"/>
      <c r="E70" s="295"/>
      <c r="F70" s="295"/>
      <c r="G70" s="295"/>
      <c r="H70" s="295"/>
      <c r="I70" s="295"/>
      <c r="J70" s="296"/>
      <c r="K70" s="553" t="s">
        <v>141</v>
      </c>
      <c r="L70" s="545"/>
      <c r="M70" s="545"/>
      <c r="N70" s="545"/>
      <c r="O70" s="545"/>
      <c r="P70" s="545"/>
      <c r="Q70" s="545"/>
      <c r="R70" s="545"/>
      <c r="S70" s="545"/>
      <c r="T70" s="545"/>
      <c r="U70" s="545"/>
      <c r="V70" s="545"/>
      <c r="W70" s="545"/>
      <c r="X70" s="545"/>
      <c r="Y70" s="546"/>
      <c r="Z70" s="554" t="s">
        <v>188</v>
      </c>
      <c r="AA70" s="555"/>
      <c r="AB70" s="555"/>
      <c r="AC70" s="555"/>
      <c r="AD70" s="555"/>
      <c r="AE70" s="555"/>
      <c r="AF70" s="555"/>
      <c r="AG70" s="555"/>
      <c r="AH70" s="555"/>
      <c r="AI70" s="555"/>
      <c r="AJ70" s="555"/>
      <c r="AK70" s="555"/>
      <c r="AL70" s="556"/>
      <c r="AM70" s="620" t="s">
        <v>213</v>
      </c>
      <c r="AN70" s="621"/>
      <c r="AO70" s="621"/>
      <c r="AP70" s="621"/>
      <c r="AQ70" s="622"/>
    </row>
    <row r="71" spans="1:43" ht="156.75" customHeight="1" x14ac:dyDescent="0.15">
      <c r="B71" s="258" t="s">
        <v>210</v>
      </c>
      <c r="C71" s="259"/>
      <c r="D71" s="259"/>
      <c r="E71" s="259"/>
      <c r="F71" s="259"/>
      <c r="G71" s="259"/>
      <c r="H71" s="259"/>
      <c r="I71" s="259"/>
      <c r="J71" s="260"/>
      <c r="K71" s="638" t="s">
        <v>149</v>
      </c>
      <c r="L71" s="639"/>
      <c r="M71" s="639"/>
      <c r="N71" s="639"/>
      <c r="O71" s="639"/>
      <c r="P71" s="639"/>
      <c r="Q71" s="639"/>
      <c r="R71" s="639"/>
      <c r="S71" s="639"/>
      <c r="T71" s="639"/>
      <c r="U71" s="639"/>
      <c r="V71" s="639"/>
      <c r="W71" s="639"/>
      <c r="X71" s="639"/>
      <c r="Y71" s="350"/>
      <c r="Z71" s="633" t="s">
        <v>207</v>
      </c>
      <c r="AA71" s="634"/>
      <c r="AB71" s="634"/>
      <c r="AC71" s="634"/>
      <c r="AD71" s="634"/>
      <c r="AE71" s="634"/>
      <c r="AF71" s="634"/>
      <c r="AG71" s="634"/>
      <c r="AH71" s="634"/>
      <c r="AI71" s="634"/>
      <c r="AJ71" s="634"/>
      <c r="AK71" s="634"/>
      <c r="AL71" s="561"/>
      <c r="AM71" s="640" t="s">
        <v>214</v>
      </c>
      <c r="AN71" s="641"/>
      <c r="AO71" s="641"/>
      <c r="AP71" s="641"/>
      <c r="AQ71" s="642"/>
    </row>
    <row r="72" spans="1:43" ht="126" customHeight="1" x14ac:dyDescent="0.15">
      <c r="B72" s="264" t="s">
        <v>211</v>
      </c>
      <c r="C72" s="265"/>
      <c r="D72" s="265"/>
      <c r="E72" s="265"/>
      <c r="F72" s="265"/>
      <c r="G72" s="265"/>
      <c r="H72" s="265"/>
      <c r="I72" s="265"/>
      <c r="J72" s="266"/>
      <c r="K72" s="638" t="s">
        <v>139</v>
      </c>
      <c r="L72" s="639"/>
      <c r="M72" s="639"/>
      <c r="N72" s="639"/>
      <c r="O72" s="639"/>
      <c r="P72" s="639"/>
      <c r="Q72" s="639"/>
      <c r="R72" s="639"/>
      <c r="S72" s="639"/>
      <c r="T72" s="639"/>
      <c r="U72" s="639"/>
      <c r="V72" s="639"/>
      <c r="W72" s="639"/>
      <c r="X72" s="639"/>
      <c r="Y72" s="350"/>
      <c r="Z72" s="643" t="s">
        <v>191</v>
      </c>
      <c r="AA72" s="644"/>
      <c r="AB72" s="644"/>
      <c r="AC72" s="644"/>
      <c r="AD72" s="644"/>
      <c r="AE72" s="644"/>
      <c r="AF72" s="644"/>
      <c r="AG72" s="644"/>
      <c r="AH72" s="644"/>
      <c r="AI72" s="644"/>
      <c r="AJ72" s="644"/>
      <c r="AK72" s="644"/>
      <c r="AL72" s="645"/>
      <c r="AM72" s="628" t="s">
        <v>213</v>
      </c>
      <c r="AN72" s="629"/>
      <c r="AO72" s="629"/>
      <c r="AP72" s="629"/>
      <c r="AQ72" s="630"/>
    </row>
    <row r="73" spans="1:43" ht="138" customHeight="1" x14ac:dyDescent="0.15">
      <c r="B73" s="258" t="s">
        <v>88</v>
      </c>
      <c r="C73" s="259"/>
      <c r="D73" s="259"/>
      <c r="E73" s="259"/>
      <c r="F73" s="259"/>
      <c r="G73" s="259"/>
      <c r="H73" s="259"/>
      <c r="I73" s="259"/>
      <c r="J73" s="260"/>
      <c r="K73" s="631" t="s">
        <v>150</v>
      </c>
      <c r="L73" s="632"/>
      <c r="M73" s="632"/>
      <c r="N73" s="632"/>
      <c r="O73" s="632"/>
      <c r="P73" s="632"/>
      <c r="Q73" s="632"/>
      <c r="R73" s="632"/>
      <c r="S73" s="632"/>
      <c r="T73" s="632"/>
      <c r="U73" s="632"/>
      <c r="V73" s="632"/>
      <c r="W73" s="632"/>
      <c r="X73" s="632"/>
      <c r="Y73" s="405"/>
      <c r="Z73" s="633" t="s">
        <v>189</v>
      </c>
      <c r="AA73" s="634"/>
      <c r="AB73" s="634"/>
      <c r="AC73" s="634"/>
      <c r="AD73" s="634"/>
      <c r="AE73" s="634"/>
      <c r="AF73" s="634"/>
      <c r="AG73" s="634"/>
      <c r="AH73" s="634"/>
      <c r="AI73" s="634"/>
      <c r="AJ73" s="634"/>
      <c r="AK73" s="634"/>
      <c r="AL73" s="561"/>
      <c r="AM73" s="623" t="s">
        <v>213</v>
      </c>
      <c r="AN73" s="624"/>
      <c r="AO73" s="624"/>
      <c r="AP73" s="624"/>
      <c r="AQ73" s="625"/>
    </row>
    <row r="74" spans="1:43" ht="138" customHeight="1" thickBot="1" x14ac:dyDescent="0.2">
      <c r="B74" s="261" t="s">
        <v>85</v>
      </c>
      <c r="C74" s="262"/>
      <c r="D74" s="262"/>
      <c r="E74" s="262"/>
      <c r="F74" s="262"/>
      <c r="G74" s="262"/>
      <c r="H74" s="262"/>
      <c r="I74" s="262"/>
      <c r="J74" s="263"/>
      <c r="K74" s="646" t="s">
        <v>140</v>
      </c>
      <c r="L74" s="647"/>
      <c r="M74" s="647"/>
      <c r="N74" s="647"/>
      <c r="O74" s="647"/>
      <c r="P74" s="647"/>
      <c r="Q74" s="647"/>
      <c r="R74" s="647"/>
      <c r="S74" s="647"/>
      <c r="T74" s="647"/>
      <c r="U74" s="647"/>
      <c r="V74" s="647"/>
      <c r="W74" s="647"/>
      <c r="X74" s="647"/>
      <c r="Y74" s="648"/>
      <c r="Z74" s="649" t="s">
        <v>190</v>
      </c>
      <c r="AA74" s="650"/>
      <c r="AB74" s="650"/>
      <c r="AC74" s="650"/>
      <c r="AD74" s="650"/>
      <c r="AE74" s="650"/>
      <c r="AF74" s="650"/>
      <c r="AG74" s="650"/>
      <c r="AH74" s="650"/>
      <c r="AI74" s="650"/>
      <c r="AJ74" s="650"/>
      <c r="AK74" s="650"/>
      <c r="AL74" s="651"/>
      <c r="AM74" s="635" t="s">
        <v>213</v>
      </c>
      <c r="AN74" s="636"/>
      <c r="AO74" s="636"/>
      <c r="AP74" s="636"/>
      <c r="AQ74" s="637"/>
    </row>
    <row r="75" spans="1:43" ht="7.5" customHeight="1" x14ac:dyDescent="0.15"/>
    <row r="76" spans="1:43" x14ac:dyDescent="0.15">
      <c r="B76" s="6" t="s">
        <v>22</v>
      </c>
    </row>
    <row r="77" spans="1:43" x14ac:dyDescent="0.15">
      <c r="B77" s="6" t="s">
        <v>27</v>
      </c>
    </row>
    <row r="78" spans="1:43" x14ac:dyDescent="0.15">
      <c r="B78" s="6" t="s">
        <v>26</v>
      </c>
    </row>
  </sheetData>
  <mergeCells count="280">
    <mergeCell ref="AM70:AQ70"/>
    <mergeCell ref="AM73:AQ73"/>
    <mergeCell ref="X69:Y69"/>
    <mergeCell ref="AK69:AL69"/>
    <mergeCell ref="AM72:AQ72"/>
    <mergeCell ref="K68:Y68"/>
    <mergeCell ref="K73:Y73"/>
    <mergeCell ref="Z73:AL73"/>
    <mergeCell ref="AM74:AQ74"/>
    <mergeCell ref="K71:Y71"/>
    <mergeCell ref="Z71:AL71"/>
    <mergeCell ref="AM71:AQ71"/>
    <mergeCell ref="K72:Y72"/>
    <mergeCell ref="Z72:AL72"/>
    <mergeCell ref="K74:Y74"/>
    <mergeCell ref="Z74:AL74"/>
    <mergeCell ref="AM69:AQ69"/>
    <mergeCell ref="AK28:AL28"/>
    <mergeCell ref="AK29:AL29"/>
    <mergeCell ref="AK30:AL30"/>
    <mergeCell ref="X30:Y30"/>
    <mergeCell ref="AM41:AQ41"/>
    <mergeCell ref="AM45:AQ45"/>
    <mergeCell ref="AM46:AQ46"/>
    <mergeCell ref="X39:Y39"/>
    <mergeCell ref="X44:Y44"/>
    <mergeCell ref="AK33:AL33"/>
    <mergeCell ref="X34:Y34"/>
    <mergeCell ref="AK34:AL34"/>
    <mergeCell ref="AM47:AQ47"/>
    <mergeCell ref="AM40:AQ40"/>
    <mergeCell ref="AM39:AQ39"/>
    <mergeCell ref="AM44:AQ44"/>
    <mergeCell ref="AM48:AQ48"/>
    <mergeCell ref="AM63:AQ63"/>
    <mergeCell ref="AK35:AL35"/>
    <mergeCell ref="AK36:AL36"/>
    <mergeCell ref="AK41:AL41"/>
    <mergeCell ref="AK39:AL39"/>
    <mergeCell ref="AK40:AL40"/>
    <mergeCell ref="AM58:AQ58"/>
    <mergeCell ref="AM62:AQ62"/>
    <mergeCell ref="AM49:AQ49"/>
    <mergeCell ref="AM57:AQ57"/>
    <mergeCell ref="AM56:AQ56"/>
    <mergeCell ref="AM59:AQ59"/>
    <mergeCell ref="AM60:AQ60"/>
    <mergeCell ref="AM61:AQ61"/>
    <mergeCell ref="X20:Y20"/>
    <mergeCell ref="AK20:AL20"/>
    <mergeCell ref="X21:Y21"/>
    <mergeCell ref="X22:Y22"/>
    <mergeCell ref="AK21:AL21"/>
    <mergeCell ref="AK22:AL22"/>
    <mergeCell ref="X25:Y25"/>
    <mergeCell ref="AK25:AL25"/>
    <mergeCell ref="X64:Y64"/>
    <mergeCell ref="K42:Y42"/>
    <mergeCell ref="Z42:AL42"/>
    <mergeCell ref="K43:Y43"/>
    <mergeCell ref="Z43:AL43"/>
    <mergeCell ref="AK63:AL63"/>
    <mergeCell ref="Z31:AL31"/>
    <mergeCell ref="Z32:AL32"/>
    <mergeCell ref="X26:Y26"/>
    <mergeCell ref="X27:Y27"/>
    <mergeCell ref="X41:Y41"/>
    <mergeCell ref="AK59:AL59"/>
    <mergeCell ref="AK61:AL61"/>
    <mergeCell ref="AK62:AL62"/>
    <mergeCell ref="AK26:AL26"/>
    <mergeCell ref="AK27:AL27"/>
    <mergeCell ref="K18:Y18"/>
    <mergeCell ref="K19:Y19"/>
    <mergeCell ref="Z23:AL23"/>
    <mergeCell ref="Z24:AL24"/>
    <mergeCell ref="K24:Y24"/>
    <mergeCell ref="K23:Y23"/>
    <mergeCell ref="Z68:AL68"/>
    <mergeCell ref="K70:Y70"/>
    <mergeCell ref="Z70:AL70"/>
    <mergeCell ref="Z38:AL38"/>
    <mergeCell ref="X45:Y45"/>
    <mergeCell ref="X46:Y46"/>
    <mergeCell ref="AK45:AL45"/>
    <mergeCell ref="AK46:AL46"/>
    <mergeCell ref="AK44:AL44"/>
    <mergeCell ref="K38:Y38"/>
    <mergeCell ref="Z37:AL37"/>
    <mergeCell ref="Z57:AL57"/>
    <mergeCell ref="X53:Y53"/>
    <mergeCell ref="AK53:AL53"/>
    <mergeCell ref="K56:Y56"/>
    <mergeCell ref="Z56:AL56"/>
    <mergeCell ref="K57:Y57"/>
    <mergeCell ref="AK64:AL64"/>
    <mergeCell ref="AM21:AQ21"/>
    <mergeCell ref="AM22:AQ22"/>
    <mergeCell ref="AK10:AL10"/>
    <mergeCell ref="AK11:AL11"/>
    <mergeCell ref="Z6:AL6"/>
    <mergeCell ref="AK12:AL13"/>
    <mergeCell ref="AK14:AL15"/>
    <mergeCell ref="AK16:AL17"/>
    <mergeCell ref="Z18:AL18"/>
    <mergeCell ref="AB12:AB13"/>
    <mergeCell ref="AB14:AB15"/>
    <mergeCell ref="AB16:AB17"/>
    <mergeCell ref="AM16:AQ17"/>
    <mergeCell ref="Z12:Z13"/>
    <mergeCell ref="Z14:Z15"/>
    <mergeCell ref="Z16:Z17"/>
    <mergeCell ref="AM20:AQ20"/>
    <mergeCell ref="Z19:AL19"/>
    <mergeCell ref="AM18:AQ18"/>
    <mergeCell ref="AM19:AQ19"/>
    <mergeCell ref="AK7:AL7"/>
    <mergeCell ref="K6:Y6"/>
    <mergeCell ref="R8:U8"/>
    <mergeCell ref="M12:M13"/>
    <mergeCell ref="M14:M15"/>
    <mergeCell ref="M16:M17"/>
    <mergeCell ref="K16:K17"/>
    <mergeCell ref="K14:K15"/>
    <mergeCell ref="K12:K13"/>
    <mergeCell ref="AO2:AP2"/>
    <mergeCell ref="AO3:AP3"/>
    <mergeCell ref="AO4:AP4"/>
    <mergeCell ref="AO5:AP5"/>
    <mergeCell ref="AM9:AQ9"/>
    <mergeCell ref="AM6:AQ7"/>
    <mergeCell ref="AM10:AQ10"/>
    <mergeCell ref="AM11:AQ11"/>
    <mergeCell ref="X7:Y7"/>
    <mergeCell ref="AM12:AQ13"/>
    <mergeCell ref="AM14:AQ15"/>
    <mergeCell ref="X10:Y10"/>
    <mergeCell ref="X11:Y11"/>
    <mergeCell ref="X12:Y13"/>
    <mergeCell ref="X14:Y15"/>
    <mergeCell ref="X16:Y17"/>
    <mergeCell ref="AM24:AQ24"/>
    <mergeCell ref="AM31:AQ31"/>
    <mergeCell ref="AM32:AQ32"/>
    <mergeCell ref="AM35:AQ35"/>
    <mergeCell ref="AM26:AQ26"/>
    <mergeCell ref="AM27:AQ27"/>
    <mergeCell ref="AM28:AQ28"/>
    <mergeCell ref="AM29:AQ29"/>
    <mergeCell ref="AM30:AQ30"/>
    <mergeCell ref="AM23:AQ23"/>
    <mergeCell ref="B4:D5"/>
    <mergeCell ref="E4:J5"/>
    <mergeCell ref="K4:K5"/>
    <mergeCell ref="Z4:Z5"/>
    <mergeCell ref="AK4:AL5"/>
    <mergeCell ref="X4:Y5"/>
    <mergeCell ref="B37:J37"/>
    <mergeCell ref="B38:J38"/>
    <mergeCell ref="B24:J24"/>
    <mergeCell ref="B25:J25"/>
    <mergeCell ref="B27:J27"/>
    <mergeCell ref="B28:J28"/>
    <mergeCell ref="B29:J29"/>
    <mergeCell ref="B30:J30"/>
    <mergeCell ref="B31:J31"/>
    <mergeCell ref="B32:J32"/>
    <mergeCell ref="AM25:AQ25"/>
    <mergeCell ref="AM33:AQ33"/>
    <mergeCell ref="AM34:AQ34"/>
    <mergeCell ref="B6:J6"/>
    <mergeCell ref="AM37:AQ37"/>
    <mergeCell ref="AM38:AQ38"/>
    <mergeCell ref="B33:J33"/>
    <mergeCell ref="B26:J26"/>
    <mergeCell ref="X40:Y40"/>
    <mergeCell ref="X52:Y52"/>
    <mergeCell ref="B34:J34"/>
    <mergeCell ref="B35:J35"/>
    <mergeCell ref="B36:J36"/>
    <mergeCell ref="AM36:AQ36"/>
    <mergeCell ref="X35:Y35"/>
    <mergeCell ref="X36:Y36"/>
    <mergeCell ref="B39:J39"/>
    <mergeCell ref="B40:J40"/>
    <mergeCell ref="K31:Y31"/>
    <mergeCell ref="K32:Y32"/>
    <mergeCell ref="K37:Y37"/>
    <mergeCell ref="X33:Y33"/>
    <mergeCell ref="X28:Y28"/>
    <mergeCell ref="X29:Y29"/>
    <mergeCell ref="B45:J45"/>
    <mergeCell ref="B46:J46"/>
    <mergeCell ref="B47:J47"/>
    <mergeCell ref="B50:J50"/>
    <mergeCell ref="B51:J51"/>
    <mergeCell ref="B52:J52"/>
    <mergeCell ref="B48:J48"/>
    <mergeCell ref="B7:J7"/>
    <mergeCell ref="B23:J23"/>
    <mergeCell ref="B9:J9"/>
    <mergeCell ref="B10:J10"/>
    <mergeCell ref="B22:J22"/>
    <mergeCell ref="B11:J11"/>
    <mergeCell ref="B12:J13"/>
    <mergeCell ref="B14:J15"/>
    <mergeCell ref="B16:J17"/>
    <mergeCell ref="B18:J18"/>
    <mergeCell ref="B19:J19"/>
    <mergeCell ref="B20:J20"/>
    <mergeCell ref="B21:J21"/>
    <mergeCell ref="X58:Y58"/>
    <mergeCell ref="X59:Y59"/>
    <mergeCell ref="AK54:AL54"/>
    <mergeCell ref="B56:J56"/>
    <mergeCell ref="B57:J57"/>
    <mergeCell ref="B58:J58"/>
    <mergeCell ref="AM68:AQ68"/>
    <mergeCell ref="AM67:AQ67"/>
    <mergeCell ref="AM66:AQ66"/>
    <mergeCell ref="X65:Y65"/>
    <mergeCell ref="AM65:AQ65"/>
    <mergeCell ref="K66:Y66"/>
    <mergeCell ref="K67:Y67"/>
    <mergeCell ref="Z66:AL66"/>
    <mergeCell ref="Z67:AL67"/>
    <mergeCell ref="AK65:AL65"/>
    <mergeCell ref="AM64:AQ64"/>
    <mergeCell ref="AK60:AL60"/>
    <mergeCell ref="X60:Y60"/>
    <mergeCell ref="X61:Y61"/>
    <mergeCell ref="X62:Y62"/>
    <mergeCell ref="X63:Y63"/>
    <mergeCell ref="AK58:AL58"/>
    <mergeCell ref="B41:J41"/>
    <mergeCell ref="X54:Y54"/>
    <mergeCell ref="AM52:AQ52"/>
    <mergeCell ref="AM53:AQ53"/>
    <mergeCell ref="AM54:AQ54"/>
    <mergeCell ref="AM55:AQ55"/>
    <mergeCell ref="B49:J49"/>
    <mergeCell ref="AK50:AL50"/>
    <mergeCell ref="AK51:AL51"/>
    <mergeCell ref="X50:Y50"/>
    <mergeCell ref="X51:Y51"/>
    <mergeCell ref="X47:Y47"/>
    <mergeCell ref="AK47:AL47"/>
    <mergeCell ref="AM42:AQ42"/>
    <mergeCell ref="AM43:AQ43"/>
    <mergeCell ref="K48:Y48"/>
    <mergeCell ref="K49:Y49"/>
    <mergeCell ref="Z48:AL48"/>
    <mergeCell ref="Z49:AL49"/>
    <mergeCell ref="AK52:AL52"/>
    <mergeCell ref="X55:Y55"/>
    <mergeCell ref="AK55:AL55"/>
    <mergeCell ref="AM50:AQ50"/>
    <mergeCell ref="AM51:AQ51"/>
    <mergeCell ref="B73:J73"/>
    <mergeCell ref="B74:J74"/>
    <mergeCell ref="B71:J71"/>
    <mergeCell ref="B72:J72"/>
    <mergeCell ref="B69:J69"/>
    <mergeCell ref="B68:J68"/>
    <mergeCell ref="B66:J66"/>
    <mergeCell ref="B67:J67"/>
    <mergeCell ref="B42:J42"/>
    <mergeCell ref="B43:J43"/>
    <mergeCell ref="B44:J44"/>
    <mergeCell ref="B62:J62"/>
    <mergeCell ref="B65:J65"/>
    <mergeCell ref="B59:J59"/>
    <mergeCell ref="B60:J60"/>
    <mergeCell ref="B61:J61"/>
    <mergeCell ref="B53:J53"/>
    <mergeCell ref="B54:J54"/>
    <mergeCell ref="B63:J63"/>
    <mergeCell ref="B64:J64"/>
    <mergeCell ref="B70:J70"/>
    <mergeCell ref="B55:J55"/>
  </mergeCells>
  <phoneticPr fontId="1"/>
  <dataValidations count="1">
    <dataValidation type="list" allowBlank="1" showInputMessage="1" showErrorMessage="1" sqref="Z35:Z36 K40:K41 Z59:Z65 K59:K65 K14 K12 K16 Z45:Z47 Z40:Z41 K45:K47 K52:K55 Z52:Z55 K21:K22 K26:K30 K35:K36 Z12 Z14 Z16 Z21:Z22 Z26:Z30">
      <formula1>$P$9:$P$12</formula1>
    </dataValidation>
  </dataValidations>
  <pageMargins left="0.55118110236220474" right="0" top="0.70866141732283472" bottom="0.70866141732283472" header="0.31496062992125984" footer="0.31496062992125984"/>
  <pageSetup paperSize="8" scale="81" fitToHeight="0" orientation="portrait" r:id="rId1"/>
  <headerFooter>
    <oddFooter>&amp;C&amp;14&amp;P</oddFooter>
  </headerFooter>
  <rowBreaks count="3" manualBreakCount="3">
    <brk id="32" min="1" max="42" man="1"/>
    <brk id="49" min="1" max="42" man="1"/>
    <brk id="67" min="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評価シート（指定概要）</vt:lpstr>
      <vt:lpstr>評価ｼｰﾄ（評価結果）</vt:lpstr>
      <vt:lpstr>Sheet1</vt:lpstr>
      <vt:lpstr>'評価ｼｰﾄ（評価結果）'!Print_Area</vt:lpstr>
      <vt:lpstr>'評価ｼｰﾄ（評価結果）'!Print_Titles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ss0735</dc:creator>
  <cp:lastModifiedBy>川西市</cp:lastModifiedBy>
  <cp:lastPrinted>2020-12-01T00:47:32Z</cp:lastPrinted>
  <dcterms:created xsi:type="dcterms:W3CDTF">2020-06-23T05:25:12Z</dcterms:created>
  <dcterms:modified xsi:type="dcterms:W3CDTF">2020-12-01T00:47:36Z</dcterms:modified>
</cp:coreProperties>
</file>