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４．政策\４．指定管理者\指定管理者　評価・モニタリング\R2年度　指定管理評価\6.評価内容確認依頼・公開\委員評価入力済\"/>
    </mc:Choice>
  </mc:AlternateContent>
  <bookViews>
    <workbookView xWindow="0" yWindow="0" windowWidth="23040" windowHeight="11580" activeTab="1"/>
  </bookViews>
  <sheets>
    <sheet name="評価シート（指定概要） (2)" sheetId="12" r:id="rId1"/>
    <sheet name="評価ｼｰﾄ（評価結果）" sheetId="9" r:id="rId2"/>
  </sheets>
  <definedNames>
    <definedName name="_xlnm.Print_Area" localSheetId="1">'評価ｼｰﾄ（評価結果）'!$B$1:$AQ$78</definedName>
    <definedName name="_xlnm.Print_Titles" localSheetId="1">'評価ｼｰﾄ（評価結果）'!$2:$9</definedName>
  </definedNames>
  <calcPr calcId="162913"/>
</workbook>
</file>

<file path=xl/calcChain.xml><?xml version="1.0" encoding="utf-8"?>
<calcChain xmlns="http://schemas.openxmlformats.org/spreadsheetml/2006/main">
  <c r="AC69" i="9" l="1"/>
  <c r="AB65" i="9"/>
  <c r="AC65" i="9" s="1"/>
  <c r="N65" i="9"/>
  <c r="M65" i="9"/>
  <c r="AB64" i="9"/>
  <c r="AC64" i="9" s="1"/>
  <c r="N64" i="9"/>
  <c r="M64" i="9"/>
  <c r="AB63" i="9"/>
  <c r="AC63" i="9" s="1"/>
  <c r="N63" i="9"/>
  <c r="M63" i="9"/>
  <c r="AB62" i="9"/>
  <c r="AC62" i="9" s="1"/>
  <c r="N62" i="9"/>
  <c r="M62" i="9"/>
  <c r="AB61" i="9"/>
  <c r="AC61" i="9" s="1"/>
  <c r="N61" i="9"/>
  <c r="M61" i="9"/>
  <c r="AB60" i="9"/>
  <c r="AC60" i="9" s="1"/>
  <c r="N60" i="9"/>
  <c r="M60" i="9"/>
  <c r="AB59" i="9"/>
  <c r="AC59" i="9" s="1"/>
  <c r="N59" i="9"/>
  <c r="M58" i="9" s="1"/>
  <c r="K58" i="9" s="1"/>
  <c r="M59" i="9"/>
  <c r="N58" i="9"/>
  <c r="AC55" i="9"/>
  <c r="AB55" i="9"/>
  <c r="M55" i="9"/>
  <c r="N55" i="9" s="1"/>
  <c r="AC54" i="9"/>
  <c r="AB54" i="9"/>
  <c r="M54" i="9"/>
  <c r="N54" i="9" s="1"/>
  <c r="AC53" i="9"/>
  <c r="AB53" i="9"/>
  <c r="M53" i="9"/>
  <c r="N53" i="9" s="1"/>
  <c r="AC52" i="9"/>
  <c r="AB51" i="9" s="1"/>
  <c r="Z51" i="9" s="1"/>
  <c r="AB52" i="9"/>
  <c r="M52" i="9"/>
  <c r="N52" i="9" s="1"/>
  <c r="AC51" i="9"/>
  <c r="N51" i="9"/>
  <c r="AC50" i="9"/>
  <c r="N50" i="9"/>
  <c r="AC47" i="9"/>
  <c r="AB47" i="9"/>
  <c r="N47" i="9"/>
  <c r="M47" i="9"/>
  <c r="AC46" i="9"/>
  <c r="AB46" i="9"/>
  <c r="N46" i="9"/>
  <c r="M46" i="9"/>
  <c r="AC45" i="9"/>
  <c r="AB44" i="9" s="1"/>
  <c r="Z44" i="9" s="1"/>
  <c r="AB45" i="9"/>
  <c r="N45" i="9"/>
  <c r="M45" i="9"/>
  <c r="AC44" i="9"/>
  <c r="N44" i="9"/>
  <c r="M44" i="9"/>
  <c r="K44" i="9" s="1"/>
  <c r="AB41" i="9"/>
  <c r="AC41" i="9" s="1"/>
  <c r="N41" i="9"/>
  <c r="M41" i="9"/>
  <c r="AB40" i="9"/>
  <c r="AC40" i="9" s="1"/>
  <c r="AB39" i="9" s="1"/>
  <c r="Z39" i="9" s="1"/>
  <c r="N40" i="9"/>
  <c r="M39" i="9" s="1"/>
  <c r="K39" i="9" s="1"/>
  <c r="M40" i="9"/>
  <c r="AC39" i="9"/>
  <c r="N39" i="9"/>
  <c r="AC36" i="9"/>
  <c r="AB36" i="9"/>
  <c r="N36" i="9"/>
  <c r="M36" i="9"/>
  <c r="AC35" i="9"/>
  <c r="AB34" i="9" s="1"/>
  <c r="Z34" i="9" s="1"/>
  <c r="AB35" i="9"/>
  <c r="N35" i="9"/>
  <c r="M35" i="9"/>
  <c r="AC34" i="9"/>
  <c r="N34" i="9"/>
  <c r="M34" i="9"/>
  <c r="K34" i="9" s="1"/>
  <c r="AC33" i="9"/>
  <c r="N33" i="9"/>
  <c r="AC30" i="9"/>
  <c r="AB30" i="9"/>
  <c r="N30" i="9"/>
  <c r="M30" i="9"/>
  <c r="AC29" i="9"/>
  <c r="AB29" i="9"/>
  <c r="N29" i="9"/>
  <c r="M29" i="9"/>
  <c r="AC28" i="9"/>
  <c r="AB28" i="9"/>
  <c r="N28" i="9"/>
  <c r="M28" i="9"/>
  <c r="AC27" i="9"/>
  <c r="AB25" i="9" s="1"/>
  <c r="Z25" i="9" s="1"/>
  <c r="AB27" i="9"/>
  <c r="N27" i="9"/>
  <c r="M27" i="9"/>
  <c r="AC25" i="9"/>
  <c r="N25" i="9"/>
  <c r="M25" i="9"/>
  <c r="K25" i="9" s="1"/>
  <c r="AC22" i="9"/>
  <c r="AB22" i="9"/>
  <c r="N22" i="9"/>
  <c r="M22" i="9"/>
  <c r="AC21" i="9"/>
  <c r="AB20" i="9" s="1"/>
  <c r="Z20" i="9" s="1"/>
  <c r="AB21" i="9"/>
  <c r="N21" i="9"/>
  <c r="M20" i="9" s="1"/>
  <c r="K20" i="9" s="1"/>
  <c r="M21" i="9"/>
  <c r="AC20" i="9"/>
  <c r="N20" i="9"/>
  <c r="AB17" i="9"/>
  <c r="M17" i="9"/>
  <c r="AC16" i="9"/>
  <c r="AB16" i="9"/>
  <c r="N16" i="9"/>
  <c r="M16" i="9"/>
  <c r="AB15" i="9"/>
  <c r="M15" i="9"/>
  <c r="AC14" i="9"/>
  <c r="AB10" i="9" s="1"/>
  <c r="Z10" i="9" s="1"/>
  <c r="AB14" i="9"/>
  <c r="N14" i="9"/>
  <c r="M14" i="9"/>
  <c r="AB13" i="9"/>
  <c r="AC11" i="9" s="1"/>
  <c r="M13" i="9"/>
  <c r="AC12" i="9"/>
  <c r="AB12" i="9"/>
  <c r="AB69" i="9" s="1"/>
  <c r="Z69" i="9" s="1"/>
  <c r="N12" i="9"/>
  <c r="M11" i="9" s="1"/>
  <c r="K11" i="9" s="1"/>
  <c r="M12" i="9"/>
  <c r="N69" i="9" s="1"/>
  <c r="N11" i="9"/>
  <c r="AC10" i="9"/>
  <c r="M50" i="9" l="1"/>
  <c r="K50" i="9" s="1"/>
  <c r="M51" i="9"/>
  <c r="K51" i="9" s="1"/>
  <c r="AB11" i="9"/>
  <c r="Z11" i="9" s="1"/>
  <c r="M69" i="9"/>
  <c r="K69" i="9" s="1"/>
  <c r="N10" i="9"/>
  <c r="M10" i="9" s="1"/>
  <c r="K10" i="9" s="1"/>
  <c r="AB33" i="9"/>
  <c r="Z33" i="9" s="1"/>
  <c r="AB50" i="9"/>
  <c r="Z50" i="9" s="1"/>
  <c r="M33" i="9"/>
  <c r="K33" i="9" s="1"/>
  <c r="AC58" i="9"/>
  <c r="AB58" i="9" s="1"/>
  <c r="Z58" i="9" s="1"/>
</calcChain>
</file>

<file path=xl/sharedStrings.xml><?xml version="1.0" encoding="utf-8"?>
<sst xmlns="http://schemas.openxmlformats.org/spreadsheetml/2006/main" count="367" uniqueCount="203">
  <si>
    <t>【令和２年度】　指定管理者評価シ ー ト</t>
  </si>
  <si>
    <t>所　　管　　課</t>
  </si>
  <si>
    <t>福祉部　障害福祉課</t>
  </si>
  <si>
    <t>評価対象期間</t>
  </si>
  <si>
    <t>令和２年４月１日 ～ 令和３年３月３１日</t>
  </si>
  <si>
    <t>令和２年度　指定管理者評価シート＜１＞　指定概要　　（指定管理者によりご記入をお願いします。）</t>
  </si>
  <si>
    <t>施設概要</t>
  </si>
  <si>
    <t>名　　 称</t>
  </si>
  <si>
    <t>小戸作業所</t>
  </si>
  <si>
    <t>所 在 地</t>
  </si>
  <si>
    <t>兵庫県川西市小戸３丁目１２番１０号</t>
  </si>
  <si>
    <t>設置目的</t>
  </si>
  <si>
    <t>心身障がい者の福祉の向上のため、障がい者の日常生活及び社会生活を総合的に支援するための法律に基づき、１８歳以上の主に知的障がい者に対し、生活介護、就労継続支援及び地域活動支援センター事業を行うこと。</t>
  </si>
  <si>
    <t>利　　用　　料　　金　　制</t>
  </si>
  <si>
    <t>非利用料金制　　　・　　一部利用料金制　　　・　　　完全利用料金制</t>
  </si>
  <si>
    <t>指定管理者</t>
  </si>
  <si>
    <t>社会福祉法人　川西市社会福祉協議会</t>
  </si>
  <si>
    <t>兵庫県川西市火打１丁目１２番１６号</t>
  </si>
  <si>
    <t>指定管理業務の内容</t>
  </si>
  <si>
    <t>　※　指定管理の業務内容を明確に記入してください。</t>
  </si>
  <si>
    <t xml:space="preserve">
（１）障がい者の日常生活及び社会生活を総合的に支援するための法律に基づき、18歳以上の主に知的障がい者に対し、生活介護、就労継続支援及び地域活動支援センター事業を行うこと。
（２）施設の利用の承諾、その取り消し、その他福祉センターの利用に関すること。
（３）施設の利用料の徴収及び免除に関すること。
（４）施設及び付属設備の維持管理に関すること。
（５）そのほか、市長が必要と認める業務に関すること。</t>
  </si>
  <si>
    <t>指定期間</t>
  </si>
  <si>
    <t>平成２９年４月１日　～　令和４年３月３１日</t>
  </si>
  <si>
    <t>令和2年度　指定管理者評価シート＜２＞　評価結果</t>
  </si>
  <si>
    <t>【評価区分】</t>
  </si>
  <si>
    <t>A</t>
  </si>
  <si>
    <t>優　　　良</t>
  </si>
  <si>
    <t>B</t>
  </si>
  <si>
    <t>良　　　好</t>
  </si>
  <si>
    <t>施設名</t>
  </si>
  <si>
    <t>管理者</t>
  </si>
  <si>
    <t>所管課</t>
  </si>
  <si>
    <t>C</t>
  </si>
  <si>
    <t>課　題　含</t>
  </si>
  <si>
    <t>D</t>
  </si>
  <si>
    <t>要　改　善</t>
  </si>
  <si>
    <t>区  分</t>
  </si>
  <si>
    <t>指定管理者自己評価結果
【指定管理者記入欄】</t>
  </si>
  <si>
    <t>指定管理者一次評価
【市所管記入欄】</t>
  </si>
  <si>
    <t>指定管理者二次評価
【外部評価者記入欄】</t>
  </si>
  <si>
    <t>評価項目及びポイント</t>
  </si>
  <si>
    <t>評価レベル</t>
  </si>
  <si>
    <t>なぜその評価に至ったか（説明）</t>
  </si>
  <si>
    <t>小項目評価</t>
  </si>
  <si>
    <t>大・中項目・総合評価</t>
  </si>
  <si>
    <t>評価項目及び評価のポイント</t>
  </si>
  <si>
    <t>評価レベル・評価のポイント</t>
  </si>
  <si>
    <t>以上</t>
  </si>
  <si>
    <t>１　施設の設置目的の達成に関する取組み  【有効性】</t>
  </si>
  <si>
    <t>未満</t>
  </si>
  <si>
    <t>１　施設の設置目的の達成に関する取組み 【有効性】</t>
  </si>
  <si>
    <t>（1-1） 施設の設置目的である事業運営の達成</t>
  </si>
  <si>
    <t>①法令や利用のルール、事業計画に則って施設の事業運営が適切に行われたか。また、施設を最大限に有効活用するとともに、施設の設置目的に沿った成果が得られたか。</t>
  </si>
  <si>
    <t>障害者総合支援法に基づき事業運営を適切に行いました。内部監査を定例に行うことで、サービス管理責任者の業務を随時チェックする体制が確立され、法令遵守にも努めました。利用者の意向に沿ったサービスを提供するために、個別面談やアンケートを行いました。</t>
  </si>
  <si>
    <t>法令に沿った事業運営が適切に行われている。また、個別面談やアンケートを実施することで、質の向上が図られている。</t>
  </si>
  <si>
    <t>意見なし。</t>
  </si>
  <si>
    <t>●小項目をＡＢＣＤ評価し、各評価を点数化</t>
  </si>
  <si>
    <t>②利用に係る登録方法や手続について、利用者に対し十分に周知を行い、適正な方法で行われたか。</t>
  </si>
  <si>
    <t>●中項目は小項目の点数の平均をもとにＡＢＣＤ評価</t>
  </si>
  <si>
    <t>「重要事項説明書」と「利用契約書」「個人情報使用同意書」においては、、随時更新したものをお渡しし、説明したうえでそれぞれ署名捺印をいただいています。また、法改正に伴う変更等についても、その都度説明を行い、書面にて同意をいただいています。</t>
  </si>
  <si>
    <t>各書面も適宜更新され、利用者やその家族等へ都度説明するなど、適切に行われている。</t>
  </si>
  <si>
    <t>●大項目は小項目の点数の平均をもとにＡＢＣＤ評価</t>
  </si>
  <si>
    <t>③施設の設置目的に応じた効果的な営業や広報活動を行い、その結果、効果があったか。</t>
  </si>
  <si>
    <t>●総合評価は全ての小項目の点数の平均をもとにＡＢＣＤ評価</t>
  </si>
  <si>
    <t>あらゆる行事が中止になったため広報活動の場は制限されましたが、支援学校や相談支援事業所へ空き状況やサービス内容を伝えました。感染対策に努め実習や見学を受け入れた結果、3名契約につなげました。</t>
  </si>
  <si>
    <t>広報活動に積極的に取り組むとともに、コロナ禍においても対策を講じながら実習等を受け入れ、契約につなげている。</t>
  </si>
  <si>
    <t>他の事業所と見学希望者についての情報共有を行い、新型コロナウイルス感染症対策として人数制限を行いながら、施設見学の受け入れを行った。</t>
  </si>
  <si>
    <t>※評価なしの場合は上記平均に含めない</t>
  </si>
  <si>
    <t>＜　課　 題　＞</t>
  </si>
  <si>
    <t>新規利用者3名、実習を体験していただき契約につなげましたが、定員に満たない状況が続いています。</t>
  </si>
  <si>
    <t>引き続き相談支援事業所や支援学校と連携を進め、新規利用者の増加につなげる必要がある。</t>
  </si>
  <si>
    <t>＜改善内容＞</t>
  </si>
  <si>
    <t>利用者に選ばれる施設となるように、支援方法の見直しや施設パンフレットの情報を再検討し広報活動を行うとともに、相談事業所や支援学校との連携を進めて新規利用者確保の取り組みを継続する必要があります。</t>
  </si>
  <si>
    <t>これまでの課題解決策に加えて、なお効果的な取組を行い、新規利用者が増えることを期待する。</t>
  </si>
  <si>
    <t>(1-2) 施設の利用状況及び事業への参加状況</t>
  </si>
  <si>
    <t>① 施設の目的に則って、有効に活用（利用）されていたか。</t>
  </si>
  <si>
    <t>新型コロナウィルスの影響で作業量が落ち込むこともありましたが、生活介護と就Bと連携を取りながら作業に取り組んだことにより、工賃を前年度より増やすことができました。年末には感染対策に努めながら密を避ける形で、手品やゲーム、職員による手作り紙しばいやダンスを楽しんでいただきました。</t>
  </si>
  <si>
    <t>創意工夫を凝らし、有効に活用されている。</t>
  </si>
  <si>
    <t>② 施設の利用者や実施された事業への参加者数の増加、サービス利用者の利用回数の促進など創意工夫が図られたか。</t>
  </si>
  <si>
    <t>利用日の少ない利用者に対して相談や支援を行い利用日数の増加につなげました。また緊急事態宣言中に休まれた方に、健康状態、1日の流れ、目標や訓練について聞き取りを行い、在宅支援に取り組みました。</t>
  </si>
  <si>
    <t>緊急事態宣言中は在宅支援に取り組む等利用回数の促進を図られた。</t>
  </si>
  <si>
    <t>＜　課 　題　＞</t>
  </si>
  <si>
    <t>受け入れ人数に余裕があるため、新規利用者の確保が必要です。</t>
  </si>
  <si>
    <t>小戸作業所が利用者から選ばれるよう、特色を打ち出していく必要がある。</t>
  </si>
  <si>
    <t>相談事業所や支援学校との連携を進めて、新規利用者の確保や、利用者の安定的な通所に向けた取り組みを引き続き進めて行く必要があります。</t>
  </si>
  <si>
    <t>継続的な取組に加え、改善につながる新たな取組を期待したい。</t>
  </si>
  <si>
    <t>（1-3） 利用者の満足度</t>
  </si>
  <si>
    <t>① 利用者の満足度を把握するため、定期的にアンケート調査などを実施したか。</t>
  </si>
  <si>
    <t>年度末のサービス毎のアンケートに加えて、嗜好調査や摂取調査アンケート、給食のリクエストメニューアンケートも実施しました。</t>
  </si>
  <si>
    <t>適切に行われている。</t>
  </si>
  <si>
    <t>年度末にアンケートを実施し、ご自身で書けない場合は家族が聞き取りながら代筆するなどして回答してもらっている。</t>
  </si>
  <si>
    <t>②利用者アンケート調査の結果から、施設利用者ニーズや満足度を把握し、事業の改善等が得られたか。</t>
  </si>
  <si>
    <t>作業以外のレク活動をより一層充実して欲しいとの要望がありました。コロナ禍のため中止となった行事もありましたが、感染対策に努めながらグループごとに近隣の散歩や利用者忘年会を行いました。また季節行事も密を避けながら楽しんでいただきました。</t>
  </si>
  <si>
    <t>アンケート結果を踏まえ、利用者ニーズに適切に対応された。</t>
  </si>
  <si>
    <t>③利用者からの苦情に対して十分な対応がなされたか。</t>
  </si>
  <si>
    <t>困りごとや相談があった場合はその都度お話を伺い、ご理解を得られるように、関係法令や運営規定に基づき早急に対応をしました。</t>
  </si>
  <si>
    <t>④アンケート調査以外に、さまざまな手法で利用者の意見を把握し、それらを反映させる取組みがなされたか。</t>
  </si>
  <si>
    <t>送迎時や面談時に本人及び家族の意向を伺い支援に活かしました。電話連絡や連絡ノートを活用することで、情報共有をスムーズに行うことができました。</t>
  </si>
  <si>
    <t>適切に行われている</t>
  </si>
  <si>
    <t>⑤サービスの質を向上させるため具体的な取り組みを行ったか。また、取り組みの結果、どのような効果が得られたか。</t>
  </si>
  <si>
    <t>事業を継続するために感染対策を徹底しました。手指消毒、マスクの着用の訓練も家族の協力を得ながら行い、できるだけ個人のルーティンを守る取り組みをした結果、大きな混乱なく通常通り通所していただくことができました。</t>
  </si>
  <si>
    <t>マスク着用が難しい利用者については、１日のスケジュールの中で少しずつマスクを付ける練習を繰り返し行った。</t>
  </si>
  <si>
    <t>a</t>
  </si>
  <si>
    <t>サービスの質を向上するうえで、工賃向上はもちろん、レク活動を感染対策をとりながら工夫をして実施する必要があります。また将来に不安を抱える家族も多く、相談支援事業所と協力し、本人及び家族のケアも行っていくことが必要です。</t>
  </si>
  <si>
    <t>コロナ禍にあるものの、工賃向上及びレク活動の充実を期待する。</t>
  </si>
  <si>
    <t>利用者とその家族のニーズを把握して、引き続ききめ細やかな対応を行います。</t>
  </si>
  <si>
    <t>利用者及びその家族の満足度向上、不安解消は難しい課題であるが、検討を重ね改善されたい。</t>
  </si>
  <si>
    <t>２　効率性の向上に関する取組み
    　【効率性】</t>
  </si>
  <si>
    <t>２　効率性の向上に関する取組み
         　【効率性】</t>
  </si>
  <si>
    <t>(2-1) 経費の節減</t>
  </si>
  <si>
    <t>① 施設の管理運営に関し、経費を効率的に節減するための十分な取組みが行われ、その効果が得られたか。</t>
  </si>
  <si>
    <t>感染対策により換気をしながら空調を使用したため電気代は上がりましたが、節水及び必要最低限で照明を使用するなど職員間で経費削減に取り組みました。食洗器を効率的に活用し、利用者使用の手洗い場に給湯器をつけたことによりガス、水道代は下がりました。</t>
  </si>
  <si>
    <t>感染対策を実施しつつ、経費節減を図る工夫がなされている。</t>
  </si>
  <si>
    <t>給湯器、自動水栓、業務用食器洗浄機を付けることで、汚れが落ちやすくなったり、水の出しっぱなしがなくなったりしたことで、水道代が減少した。</t>
  </si>
  <si>
    <t>② 管理運営業務の遂行にあたり、業者発注や業務委託により行われる場合、適切な水準で行われ、経費が最小限となるような競争が行われたか。</t>
  </si>
  <si>
    <t>業者委託での契約に際し、相見積を取り安価な業者と契約いたしました。</t>
  </si>
  <si>
    <t>引き続き経費が最小となるよう努めること。</t>
  </si>
  <si>
    <t>経年劣化に伴い玄関前の点字ブロックがひび割れているなど、修繕を要する危険箇所が多数見られます。計画的に改修を行う必要があります。</t>
  </si>
  <si>
    <t>計画的な改修に向け、利用者の目線から優先順位を付けること。</t>
  </si>
  <si>
    <t>定期的な点検等を行い、可能な限り内部で修繕するようにします。内部では対応できないものについては、予算にあげるなど市と連携して進めていきます。</t>
  </si>
  <si>
    <t>経費削減のため努力が行われている。現在の取り組みを続けられたい。</t>
  </si>
  <si>
    <t>(2-2) 収入の増加</t>
  </si>
  <si>
    <t>① 収入を増加させるための具体的な方法の検討や取り組みを行ったか。</t>
  </si>
  <si>
    <t>出席率を確保できるように、感染対策の手洗い、消毒の励行、食堂内のパーテーションの設置、室内換気に努めました。また定期的な健康診断等で体調管理を行い、精神面のケアも行いました。緊急事態宣言中に休まれた方には毎日電話で、健康状態、1日の流れ、目標及び訓練について聞き取りを行い、在宅支援につなげました。</t>
  </si>
  <si>
    <t>あらゆる感染対策により、利用者が安心して利用できる環境を整えるとともに、在宅支援も実施し、具体的な取組を行っている。</t>
  </si>
  <si>
    <t>新型コロナウイルス感染症に対する不安で通所できない利用者に対し、個別支援計画を作成し、毎日電話で取り組み内容などを聞き取り、確認を行った。</t>
  </si>
  <si>
    <t>②収入の増加など取り組みの効果は得られたか。</t>
  </si>
  <si>
    <t>緊急事態宣言や体調不良、入院などにより長期欠席された方が何人かいましたが、積極的に自宅訪問や電話で相談支援を行い、利用継続に努めました。</t>
  </si>
  <si>
    <t>緊急事態宣言中も在宅支援に取り組む等、きめ細かい支援がなされている。</t>
  </si>
  <si>
    <t>上記の在宅支援を行うことで、利用者がコロナ後にスムーズに再び来所できるようにするととももに、収入の増加につなげた。</t>
  </si>
  <si>
    <t>出席率の向上と受け入れ人数に余裕があるため、新規利用者の確保が必要です。</t>
  </si>
  <si>
    <t>新規利用者を確保するためには、相談支援事業所や支援学校等との連携を進めるとともに、これまでの取組に加え、効果的な新たな取組が求められる。</t>
  </si>
  <si>
    <t>相談事業所や支援学校と連携を深め、感染対策に努めながら実習を行い、新規利用者3名契約につなげました。まだ定員に空きがあるため、引き続き連携を深めることが必要です。</t>
  </si>
  <si>
    <t>新規利用者が増加するよう、具体的な取り組みと成果を期待する。</t>
  </si>
  <si>
    <t>(2-3) 収支のバランスなど　</t>
  </si>
  <si>
    <t>(2-3) 収支のバランスなど</t>
  </si>
  <si>
    <t>①収支のバランスは、適切であったか。</t>
  </si>
  <si>
    <t>新型コロナウィルスの影響により、出席率は下がりましたが、急遽休まれた方に欠席時対応を行い、緊急事態宣言中に休まれた方には在宅支援を行ったことで、収入減を最小限にとどめました。</t>
  </si>
  <si>
    <t>新型コロナウィルスの影響により、難しい事業運営が求められる中、収支バランスをとろうと努力された。</t>
  </si>
  <si>
    <t>②費用対効果を考えながら、経費の効果的で効率的な執行が行われたか。</t>
  </si>
  <si>
    <t>昨年度末に利用者の手洗い場に給湯器がついたことで、水道代は下がりました。事業の見直しにより、経費削減に努めました。</t>
  </si>
  <si>
    <t>③収支の内容に不適切な点はなかったか。</t>
  </si>
  <si>
    <t>収支の内容を十分に理解し、適切に励行しました。</t>
  </si>
  <si>
    <t>出席率の向上と、定員に空きがあるため、新規利用者の確保が必要です。</t>
  </si>
  <si>
    <t>体調不良による欠席を減らすため、日々の様子(体調や精神面)の変化に留意し早めにケアできるように支援を行うことで、出席率の向上に取り組みます。</t>
  </si>
  <si>
    <t>継続的な取組に加え、出席率向上につながる新たな取組を期待したい。</t>
  </si>
  <si>
    <t>３　公の施設に相応しい適正な管理運営に関する取組み【適正性】</t>
  </si>
  <si>
    <t>(3-1)  管理運営の実施状況</t>
  </si>
  <si>
    <t>①法令や市等の指導に基づき、施設の管理運営に、適切な人員配置をされていたか。</t>
  </si>
  <si>
    <t>専従のサービス管理責任者の他に兼務で2人目のサービス管理責任者を配置し、適切な人員配置を行いました。</t>
  </si>
  <si>
    <t>適切な人員配置が行われている。</t>
  </si>
  <si>
    <t>②法令や市等の指導に基づき、業務に必要な研修・教育が適切に行われたか。</t>
  </si>
  <si>
    <t>職員の研修計画を作成しましたが、コロナウィルスの影響により緊急事態宣言中は在宅研修、宣言期間以外はリモート研修に参加しました。</t>
  </si>
  <si>
    <t>コロナ禍においても研修への参加機会を確保し、職員の能力向上に努めている。</t>
  </si>
  <si>
    <t>③経費の節減やサービス提供の質など、管理運営が適切に行われていたか。</t>
  </si>
  <si>
    <t>施設設備の不具合については、可能な限り職員が修繕し、経費削減に努めています。個別支援計画書に基づいた適切なサービスを提供しました。</t>
  </si>
  <si>
    <t>④施設の良好な管理運営を進めるため、新たな取り組みについて、指定管理者自ら提案・検討を進め、実施されたか。</t>
  </si>
  <si>
    <t>2人目のサビ管が重度利用者を担当し、本人及び家族により一層きめ細やかな対応ができる体制づくりを行いました。2人のサビ管が協力して計画書を作成することで、お互いの成長にもつながりました。</t>
  </si>
  <si>
    <t>工夫を凝らし、サービスの質の向上を図っている。</t>
  </si>
  <si>
    <t>法令に基づいた質の高いサービスが行えるように、全職員の意識をより一層高める必要があります。</t>
  </si>
  <si>
    <t>研修の効果を高めるため、出席者が他の職員に研修で得たものを還元する方策を検討するとともに、施設長等が適切に指導するなど、サービスの質の向上に努めること。</t>
  </si>
  <si>
    <t>全職員が研修や勉強会への参加を継続し、法令に対する意識を高めます。</t>
  </si>
  <si>
    <t>単に研修に参加するだけではなく、全職員で研修や勉強会の成果を共有できる取組を期待する。</t>
  </si>
  <si>
    <t>(3-2) 法令順守、個人情報の保護、安全対策、危機管理体制、平等利用など</t>
  </si>
  <si>
    <t>①法令に沿った適正な事業の実施を行うだけでなく、チェック体制などの整備や機能をさせているか。</t>
  </si>
  <si>
    <t>個別支援計画書の内容や日付、押印漏れがないように管理者をはじめ複数の職員で細かくチェックするとともに、内部監査チームによる定期監査で、適正な事業運営のチェックも行いました。</t>
  </si>
  <si>
    <t>②施設利用者の個人情報保護などの取扱いが適切に行われているか。</t>
  </si>
  <si>
    <t>個人情報の取り扱いについては、契約時に利用者に同意をいただいています。鍵付きのロッカーや引き出しにて保管しています。</t>
  </si>
  <si>
    <t>③日常の事故防止などの安全対策が適切に実施されているか。</t>
  </si>
  <si>
    <t>消防設備点検で、誘導灯と煙感知器の動作不良を指摘されたため早急に機器の取り換えを行いました。危険を感じることについては記録に残し、情報共有をすることで、個々の事故防止に対する意識を高めるようにしています。</t>
  </si>
  <si>
    <t>④防犯、防災対策などの危機管理体制が適切であるか。</t>
  </si>
  <si>
    <t>消防避難訓練を実施し、職員間で動きなどの確認を行いました。休日、夜間は警備会社に警備を委託しています。防犯カメラを有効に活用し、防犯ネットなどで情報を収集し、早めの対応を行っています。</t>
  </si>
  <si>
    <t>⑤事故発生時や非常災害時の対応についてマニュアルを作成するなど適切な対応ができるように整備しているか。</t>
  </si>
  <si>
    <t>事故発生時や非常災害のフローチャートや緊急時対応マニュアルを職員に周知徹底しています。</t>
  </si>
  <si>
    <t>⑥利用者を限定しない施設では、利用者が平等に利用できるよう配慮したか。</t>
  </si>
  <si>
    <t>該当なし</t>
  </si>
  <si>
    <t>⑦利用者が限定される施設では、利用者の選定を公平でかつ適切に実施したか。</t>
  </si>
  <si>
    <t>利用希望者には見学及び実習を経て、本人の意向を確認したうえで利用していただくようにしています。</t>
  </si>
  <si>
    <t>引き続き法令に基づいたチェック体制の強化を行う必要があります。また建物の老朽化が進んでいるため、危険箇所が増えています。</t>
  </si>
  <si>
    <t>引き続きチェック体制の強化や法人本部の指揮・監督等を通じて、適切な施設運営に取り組まれたい。</t>
  </si>
  <si>
    <t>内部監査の実施及び結果の周知と管理者を含めた複数でのチェックを引き続き強化していきます。老朽化している箇所は定期点検行い危険予知に努め、市と協議のうえ計画的に修繕をしていく必要があります。</t>
  </si>
  <si>
    <t>計画的な修繕に向けて、利用者の目線から優先順位を付けること。</t>
  </si>
  <si>
    <t>総　　合　　評　　価</t>
  </si>
  <si>
    <t>評価ランク</t>
  </si>
  <si>
    <t>　・評価できる内容</t>
  </si>
  <si>
    <t>新型コロナウィルス流行の中、感染対策をし密を避けながら、利用者、職員から感染者を出すことなく開所できました。緊急事態宣言中休まれた方には毎日電話での聞き取りを行い在宅支援に取り組んだことにより、収入減を最小限にとどめることができました。また支援学校からの定期実習を受け入れ、相談事業所からの見学者や実習を受け入れたことで、3名新規利用者を確保できました。</t>
  </si>
  <si>
    <t>新型コロナウィルスの影響により、難しい事業運営が求められる中、様々な感染対策を実施するとともに在宅支援にも適切に取り組まれた。また、新規利用者を確保するため、見学、実習の受入れに取り組み、成果をあげた。</t>
  </si>
  <si>
    <t>最も感染リスクの高い食事をする場所に、天井から飛沫感染防止のためのビニールの吊り下げや、支援者側のマスク着用、手洗いが不十分な利用者への付き添いなどを徹底し、感染者を一人も出さなかった。</t>
  </si>
  <si>
    <t xml:space="preserve">　・令和２年度に改善した内容
</t>
  </si>
  <si>
    <t>作業室内で密にならない座席配置、換気を良くするために換気扇交換を行いました。また食堂内にパーテーション、必要場所にアルコールの設置や手洗いの励行など徹底した感染症対策を行いました。</t>
  </si>
  <si>
    <t>コロナ禍において、従前とは異なる支援方法が求められることとなったが、工夫を重ね、徹底した感染症対策を行った。</t>
  </si>
  <si>
    <t>　・令和２年度に改善したことによる効果</t>
  </si>
  <si>
    <t>新型コロナウィルスやインフルエンザ等の感染症を出すことなく事業を継続できました。</t>
  </si>
  <si>
    <t>適切な対策に取り組まれ、施設の利用にとって望ましい環境整備がなされた。</t>
  </si>
  <si>
    <t>　・問題があり次年度以降改善が必要な点</t>
  </si>
  <si>
    <t>定員に空きがあるため、相談事業者や支援学校、関係機関などと連携をはかり、市内の状態把握、広報活動に努める必要があります。</t>
  </si>
  <si>
    <t>　・改善方法とその時期</t>
  </si>
  <si>
    <t>相談支援事業所、支援学校だけではなく市内事業所とも連携をとれるように働きかけます。令和3年度中に玄関の点字ブロックの修繕を行う予定です。</t>
  </si>
  <si>
    <t>引き続き、積極的な取組及び計画的な修繕を実施すること。</t>
  </si>
  <si>
    <t>【記入上の留意点】</t>
  </si>
  <si>
    <t>（１）指定管理者は、自己評価記入欄に、市所管課は、一次評価記入欄に評価を記入いただきますようお願いします。</t>
  </si>
  <si>
    <t>（２）水色の表観覧にはドロップダウンで評価（A、B、C、D）が選択できます。評価欄の濃淡ピンク色の部分は、水色の部分に評価を入力すると自動的に総合評価が表示されます。</t>
  </si>
  <si>
    <t>意見なし。</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</si>
</sst>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charset val="128"/>
      <scheme val="minor"/>
    </font>
    <font>
      <b/>
      <sz val="11"/>
      <color theme="1"/>
      <name val="ＭＳ Ｐゴシック"/>
      <charset val="128"/>
      <scheme val="minor"/>
    </font>
    <font>
      <sz val="12"/>
      <color theme="1"/>
      <name val="ＭＳ Ｐゴシック"/>
      <charset val="128"/>
      <scheme val="minor"/>
    </font>
    <font>
      <sz val="10"/>
      <color theme="1"/>
      <name val="ＭＳ Ｐゴシック"/>
      <charset val="128"/>
      <scheme val="minor"/>
    </font>
    <font>
      <sz val="11"/>
      <color theme="1"/>
      <name val="ＭＳ Ｐゴシック"/>
      <charset val="128"/>
      <scheme val="minor"/>
    </font>
    <font>
      <sz val="12"/>
      <color theme="1"/>
      <name val="ＭＳ Ｐゴシック"/>
      <charset val="128"/>
      <scheme val="minor"/>
    </font>
    <font>
      <b/>
      <sz val="12"/>
      <color theme="1"/>
      <name val="ＭＳ Ｐゴシック"/>
      <charset val="128"/>
      <scheme val="minor"/>
    </font>
    <font>
      <b/>
      <sz val="10"/>
      <color theme="1"/>
      <name val="ＭＳ Ｐゴシック"/>
      <charset val="128"/>
      <scheme val="minor"/>
    </font>
    <font>
      <sz val="10"/>
      <color theme="1"/>
      <name val="ＭＳ Ｐゴシック"/>
      <charset val="128"/>
      <scheme val="minor"/>
    </font>
    <font>
      <b/>
      <sz val="14"/>
      <color theme="1"/>
      <name val="ＭＳ Ｐゴシック"/>
      <charset val="128"/>
      <scheme val="minor"/>
    </font>
    <font>
      <sz val="12"/>
      <color theme="1"/>
      <name val="ＭＳ Ｐゴシック"/>
      <charset val="128"/>
    </font>
    <font>
      <sz val="12"/>
      <color theme="1"/>
      <name val="ＭＳ Ｐゴシック"/>
      <charset val="128"/>
    </font>
    <font>
      <sz val="12"/>
      <name val="ＭＳ Ｐゴシック"/>
      <charset val="128"/>
      <scheme val="minor"/>
    </font>
    <font>
      <sz val="11"/>
      <name val="ＭＳ Ｐゴシック"/>
      <charset val="128"/>
      <scheme val="minor"/>
    </font>
    <font>
      <sz val="11"/>
      <color theme="1"/>
      <name val="ＭＳ Ｐゴシック"/>
      <charset val="128"/>
    </font>
    <font>
      <sz val="11"/>
      <color theme="1"/>
      <name val="ＭＳ 明朝"/>
      <charset val="128"/>
    </font>
    <font>
      <b/>
      <sz val="12"/>
      <color theme="1"/>
      <name val="ＭＳ Ｐゴシック"/>
      <family val="3"/>
      <charset val="128"/>
      <scheme val="minor"/>
    </font>
    <font>
      <sz val="12"/>
      <color theme="1"/>
      <name val="ＭＳ Ｐゴシック"/>
      <family val="3"/>
      <charset val="128"/>
    </font>
    <font>
      <b/>
      <sz val="12"/>
      <color theme="1"/>
      <name val="ＭＳ Ｐゴシック"/>
      <family val="3"/>
      <charset val="128"/>
    </font>
    <font>
      <sz val="12"/>
      <color theme="1"/>
      <name val="ＭＳ Ｐゴシック"/>
      <family val="3"/>
      <charset val="128"/>
      <scheme val="minor"/>
    </font>
    <font>
      <sz val="6"/>
      <name val="ＭＳ Ｐ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9" tint="0.39991454817346722"/>
        <bgColor indexed="64"/>
      </patternFill>
    </fill>
    <fill>
      <patternFill patternType="solid">
        <fgColor theme="9" tint="0.79995117038483843"/>
        <bgColor indexed="64"/>
      </patternFill>
    </fill>
    <fill>
      <patternFill patternType="solid">
        <fgColor theme="4" tint="0.79995117038483843"/>
        <bgColor indexed="64"/>
      </patternFill>
    </fill>
    <fill>
      <patternFill patternType="solid">
        <fgColor theme="0"/>
        <bgColor indexed="64"/>
      </patternFill>
    </fill>
    <fill>
      <patternFill patternType="solid">
        <fgColor theme="9" tint="0.39994506668294322"/>
        <bgColor indexed="64"/>
      </patternFill>
    </fill>
    <fill>
      <patternFill patternType="solid">
        <fgColor theme="5" tint="0.79995117038483843"/>
        <bgColor indexed="64"/>
      </patternFill>
    </fill>
    <fill>
      <patternFill patternType="solid">
        <fgColor theme="0" tint="-0.14996795556505021"/>
        <bgColor indexed="64"/>
      </patternFill>
    </fill>
  </fills>
  <borders count="10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diagonal/>
    </border>
    <border>
      <left style="medium">
        <color auto="1"/>
      </left>
      <right/>
      <top/>
      <bottom style="hair">
        <color auto="1"/>
      </bottom>
      <diagonal/>
    </border>
    <border>
      <left/>
      <right/>
      <top/>
      <bottom style="hair">
        <color auto="1"/>
      </bottom>
      <diagonal/>
    </border>
    <border>
      <left style="medium">
        <color auto="1"/>
      </left>
      <right/>
      <top style="hair">
        <color auto="1"/>
      </top>
      <bottom/>
      <diagonal/>
    </border>
    <border>
      <left/>
      <right/>
      <top style="hair">
        <color auto="1"/>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hair">
        <color auto="1"/>
      </bottom>
      <diagonal/>
    </border>
    <border>
      <left/>
      <right/>
      <top style="thin">
        <color auto="1"/>
      </top>
      <bottom style="hair">
        <color auto="1"/>
      </bottom>
      <diagonal/>
    </border>
    <border>
      <left style="medium">
        <color auto="1"/>
      </left>
      <right/>
      <top style="hair">
        <color auto="1"/>
      </top>
      <bottom style="thin">
        <color auto="1"/>
      </bottom>
      <diagonal/>
    </border>
    <border>
      <left/>
      <right/>
      <top style="hair">
        <color auto="1"/>
      </top>
      <bottom style="thin">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style="double">
        <color auto="1"/>
      </bottom>
      <diagonal/>
    </border>
    <border>
      <left/>
      <right style="medium">
        <color auto="1"/>
      </right>
      <top style="double">
        <color auto="1"/>
      </top>
      <bottom style="medium">
        <color auto="1"/>
      </bottom>
      <diagonal/>
    </border>
    <border>
      <left/>
      <right style="medium">
        <color auto="1"/>
      </right>
      <top/>
      <bottom style="medium">
        <color auto="1"/>
      </bottom>
      <diagonal/>
    </border>
    <border>
      <left style="thin">
        <color auto="1"/>
      </left>
      <right style="thin">
        <color auto="1"/>
      </right>
      <top/>
      <bottom/>
      <diagonal/>
    </border>
    <border>
      <left style="thin">
        <color auto="1"/>
      </left>
      <right style="thin">
        <color auto="1"/>
      </right>
      <top style="double">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thin">
        <color auto="1"/>
      </bottom>
      <diagonal/>
    </border>
    <border>
      <left/>
      <right style="medium">
        <color auto="1"/>
      </right>
      <top style="thin">
        <color auto="1"/>
      </top>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medium">
        <color auto="1"/>
      </right>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right style="medium">
        <color auto="1"/>
      </right>
      <top style="hair">
        <color auto="1"/>
      </top>
      <bottom/>
      <diagonal/>
    </border>
    <border>
      <left/>
      <right style="medium">
        <color auto="1"/>
      </right>
      <top/>
      <bottom style="thin">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style="hair">
        <color auto="1"/>
      </bottom>
      <diagonal/>
    </border>
    <border>
      <left/>
      <right style="medium">
        <color auto="1"/>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right style="medium">
        <color auto="1"/>
      </right>
      <top style="hair">
        <color auto="1"/>
      </top>
      <bottom style="hair">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diagonalDown="1">
      <left style="medium">
        <color auto="1"/>
      </left>
      <right/>
      <top style="hair">
        <color auto="1"/>
      </top>
      <bottom style="hair">
        <color auto="1"/>
      </bottom>
      <diagonal style="thin">
        <color auto="1"/>
      </diagonal>
    </border>
    <border>
      <left style="thin">
        <color auto="1"/>
      </left>
      <right/>
      <top style="double">
        <color auto="1"/>
      </top>
      <bottom style="medium">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top style="medium">
        <color auto="1"/>
      </top>
      <bottom style="medium">
        <color auto="1"/>
      </bottom>
      <diagonal/>
    </border>
    <border diagonalDown="1">
      <left style="thin">
        <color auto="1"/>
      </left>
      <right/>
      <top style="medium">
        <color auto="1"/>
      </top>
      <bottom style="medium">
        <color auto="1"/>
      </bottom>
      <diagonal style="thin">
        <color auto="1"/>
      </diagonal>
    </border>
    <border>
      <left style="thin">
        <color auto="1"/>
      </left>
      <right/>
      <top/>
      <bottom style="thin">
        <color auto="1"/>
      </bottom>
      <diagonal/>
    </border>
    <border diagonalDown="1">
      <left style="thin">
        <color auto="1"/>
      </left>
      <right/>
      <top style="medium">
        <color auto="1"/>
      </top>
      <bottom style="thin">
        <color auto="1"/>
      </bottom>
      <diagonal style="thin">
        <color auto="1"/>
      </diagonal>
    </border>
    <border>
      <left style="thin">
        <color auto="1"/>
      </left>
      <right/>
      <top style="thin">
        <color auto="1"/>
      </top>
      <bottom style="hair">
        <color auto="1"/>
      </bottom>
      <diagonal/>
    </border>
    <border diagonalDown="1">
      <left style="thin">
        <color auto="1"/>
      </left>
      <right/>
      <top/>
      <bottom style="thin">
        <color auto="1"/>
      </bottom>
      <diagonal style="thin">
        <color auto="1"/>
      </diagonal>
    </border>
    <border>
      <left style="thin">
        <color auto="1"/>
      </left>
      <right/>
      <top style="hair">
        <color auto="1"/>
      </top>
      <bottom style="thin">
        <color auto="1"/>
      </bottom>
      <diagonal/>
    </border>
    <border>
      <left style="thin">
        <color auto="1"/>
      </left>
      <right/>
      <top style="hair">
        <color auto="1"/>
      </top>
      <bottom style="hair">
        <color auto="1"/>
      </bottom>
      <diagonal/>
    </border>
    <border diagonalDown="1">
      <left/>
      <right style="medium">
        <color auto="1"/>
      </right>
      <top style="medium">
        <color auto="1"/>
      </top>
      <bottom style="medium">
        <color auto="1"/>
      </bottom>
      <diagonal style="thin">
        <color auto="1"/>
      </diagonal>
    </border>
    <border diagonalDown="1">
      <left/>
      <right style="medium">
        <color auto="1"/>
      </right>
      <top style="medium">
        <color auto="1"/>
      </top>
      <bottom style="thin">
        <color auto="1"/>
      </bottom>
      <diagonal style="thin">
        <color auto="1"/>
      </diagonal>
    </border>
    <border diagonalDown="1">
      <left/>
      <right/>
      <top/>
      <bottom style="thin">
        <color auto="1"/>
      </bottom>
      <diagonal style="thin">
        <color auto="1"/>
      </diagonal>
    </border>
    <border diagonalDown="1">
      <left/>
      <right style="medium">
        <color auto="1"/>
      </right>
      <top/>
      <bottom style="thin">
        <color auto="1"/>
      </bottom>
      <diagonal style="thin">
        <color auto="1"/>
      </diagonal>
    </border>
    <border>
      <left style="medium">
        <color auto="1"/>
      </left>
      <right style="hair">
        <color auto="1"/>
      </right>
      <top style="hair">
        <color auto="1"/>
      </top>
      <bottom style="thin">
        <color auto="1"/>
      </bottom>
      <diagonal/>
    </border>
    <border diagonalDown="1">
      <left style="medium">
        <color auto="1"/>
      </left>
      <right style="thin">
        <color auto="1"/>
      </right>
      <top style="hair">
        <color auto="1"/>
      </top>
      <bottom style="hair">
        <color auto="1"/>
      </bottom>
      <diagonal style="thin">
        <color auto="1"/>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diagonalDown="1">
      <left/>
      <right/>
      <top style="medium">
        <color auto="1"/>
      </top>
      <bottom style="medium">
        <color auto="1"/>
      </bottom>
      <diagonal style="thin">
        <color auto="1"/>
      </diagonal>
    </border>
    <border>
      <left style="thin">
        <color auto="1"/>
      </left>
      <right/>
      <top style="thin">
        <color auto="1"/>
      </top>
      <bottom style="thin">
        <color auto="1"/>
      </bottom>
      <diagonal/>
    </border>
    <border diagonalDown="1">
      <left style="thin">
        <color auto="1"/>
      </left>
      <right/>
      <top/>
      <bottom/>
      <diagonal style="thin">
        <color auto="1"/>
      </diagonal>
    </border>
    <border diagonalDown="1">
      <left/>
      <right style="medium">
        <color auto="1"/>
      </right>
      <top/>
      <bottom/>
      <diagonal style="thin">
        <color auto="1"/>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medium">
        <color auto="1"/>
      </right>
      <top style="medium">
        <color auto="1"/>
      </top>
      <bottom/>
      <diagonal/>
    </border>
    <border>
      <left/>
      <right style="medium">
        <color auto="1"/>
      </right>
      <top/>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diagonalDown="1">
      <left style="medium">
        <color auto="1"/>
      </left>
      <right/>
      <top style="medium">
        <color auto="1"/>
      </top>
      <bottom style="thin">
        <color auto="1"/>
      </bottom>
      <diagonal style="thin">
        <color auto="1"/>
      </diagonal>
    </border>
    <border diagonalDown="1">
      <left/>
      <right/>
      <top style="medium">
        <color auto="1"/>
      </top>
      <bottom style="thin">
        <color auto="1"/>
      </bottom>
      <diagonal style="thin">
        <color auto="1"/>
      </diagonal>
    </border>
    <border>
      <left/>
      <right style="thin">
        <color auto="1"/>
      </right>
      <top style="thin">
        <color auto="1"/>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636">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0" borderId="0" xfId="0" applyFont="1" applyAlignment="1">
      <alignment vertical="center" wrapText="1"/>
    </xf>
    <xf numFmtId="0" fontId="5" fillId="0" borderId="0" xfId="0" applyFont="1">
      <alignment vertical="center"/>
    </xf>
    <xf numFmtId="0" fontId="3" fillId="0" borderId="0" xfId="0" applyFont="1" applyAlignment="1">
      <alignment horizontal="center" vertical="center"/>
    </xf>
    <xf numFmtId="0" fontId="0" fillId="0" borderId="0" xfId="0" applyFont="1">
      <alignment vertical="center"/>
    </xf>
    <xf numFmtId="0" fontId="6" fillId="0" borderId="0" xfId="0" applyFont="1" applyBorder="1" applyAlignment="1"/>
    <xf numFmtId="0" fontId="7" fillId="0" borderId="0" xfId="0" applyFont="1">
      <alignment vertical="center"/>
    </xf>
    <xf numFmtId="0" fontId="7" fillId="0" borderId="0" xfId="0" applyFont="1" applyFill="1">
      <alignment vertical="center"/>
    </xf>
    <xf numFmtId="0" fontId="2" fillId="0" borderId="11" xfId="0" applyFont="1" applyFill="1" applyBorder="1" applyAlignment="1">
      <alignment horizontal="center" vertical="center"/>
    </xf>
    <xf numFmtId="0" fontId="2" fillId="0" borderId="5" xfId="0" applyFont="1" applyFill="1" applyBorder="1" applyAlignment="1">
      <alignment horizontal="center" vertical="center"/>
    </xf>
    <xf numFmtId="0" fontId="8" fillId="0" borderId="0" xfId="0" applyFont="1">
      <alignment vertical="center"/>
    </xf>
    <xf numFmtId="0" fontId="3" fillId="6" borderId="0" xfId="0" applyFont="1" applyFill="1">
      <alignment vertical="center"/>
    </xf>
    <xf numFmtId="0" fontId="8" fillId="6" borderId="0" xfId="0" applyFont="1" applyFill="1">
      <alignment vertical="center"/>
    </xf>
    <xf numFmtId="0" fontId="2" fillId="6" borderId="0" xfId="0" applyFont="1" applyFill="1" applyAlignment="1">
      <alignment vertical="center" wrapText="1"/>
    </xf>
    <xf numFmtId="0" fontId="2" fillId="6" borderId="0" xfId="0" applyFont="1" applyFill="1">
      <alignment vertical="center"/>
    </xf>
    <xf numFmtId="0" fontId="2" fillId="6" borderId="0" xfId="0" applyFont="1" applyFill="1" applyBorder="1">
      <alignment vertical="center"/>
    </xf>
    <xf numFmtId="0" fontId="8" fillId="6" borderId="0" xfId="0" applyFont="1" applyFill="1" applyBorder="1">
      <alignment vertical="center"/>
    </xf>
    <xf numFmtId="0" fontId="3" fillId="6" borderId="0" xfId="0" applyFont="1" applyFill="1" applyBorder="1">
      <alignment vertical="center"/>
    </xf>
    <xf numFmtId="0" fontId="6" fillId="0" borderId="0" xfId="0" applyFont="1" applyBorder="1" applyAlignment="1">
      <alignment horizontal="center"/>
    </xf>
    <xf numFmtId="0" fontId="2" fillId="0" borderId="34"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0" xfId="0" applyFont="1" applyFill="1" applyBorder="1" applyAlignment="1">
      <alignment vertical="center" wrapText="1"/>
    </xf>
    <xf numFmtId="0" fontId="2" fillId="0" borderId="39" xfId="0" applyFont="1" applyFill="1" applyBorder="1" applyAlignment="1">
      <alignment horizontal="center" vertical="center"/>
    </xf>
    <xf numFmtId="0" fontId="2" fillId="0" borderId="11" xfId="0" applyFont="1" applyFill="1" applyBorder="1" applyAlignment="1">
      <alignment horizontal="center" vertical="center" wrapText="1"/>
    </xf>
    <xf numFmtId="0" fontId="4" fillId="0" borderId="0" xfId="0" applyFont="1" applyFill="1" applyBorder="1">
      <alignment vertical="center"/>
    </xf>
    <xf numFmtId="0" fontId="4" fillId="0" borderId="40" xfId="0" applyFont="1" applyFill="1" applyBorder="1">
      <alignment vertical="center"/>
    </xf>
    <xf numFmtId="0" fontId="2" fillId="0" borderId="9" xfId="0" applyFont="1" applyFill="1" applyBorder="1" applyAlignment="1">
      <alignment horizontal="center" vertical="center" wrapText="1"/>
    </xf>
    <xf numFmtId="0" fontId="2" fillId="0" borderId="10" xfId="0" applyFont="1" applyFill="1" applyBorder="1">
      <alignment vertical="center"/>
    </xf>
    <xf numFmtId="0" fontId="2" fillId="0" borderId="41"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13" xfId="0" applyFont="1" applyBorder="1">
      <alignment vertical="center"/>
    </xf>
    <xf numFmtId="0" fontId="2" fillId="7" borderId="43" xfId="0" applyFont="1" applyFill="1" applyBorder="1" applyAlignment="1">
      <alignment horizontal="center" vertical="center"/>
    </xf>
    <xf numFmtId="0" fontId="4" fillId="0" borderId="13" xfId="0" applyFont="1" applyBorder="1">
      <alignment vertical="center"/>
    </xf>
    <xf numFmtId="0" fontId="2" fillId="0" borderId="43" xfId="0" applyFont="1" applyBorder="1" applyAlignment="1">
      <alignment horizontal="center" vertical="center"/>
    </xf>
    <xf numFmtId="0" fontId="5" fillId="4" borderId="14" xfId="0" applyFont="1" applyFill="1" applyBorder="1" applyAlignment="1">
      <alignment horizontal="center" vertical="center"/>
    </xf>
    <xf numFmtId="0" fontId="0" fillId="0" borderId="0" xfId="0" applyFont="1" applyBorder="1">
      <alignment vertical="center"/>
    </xf>
    <xf numFmtId="0" fontId="5" fillId="4" borderId="40" xfId="0" applyNumberFormat="1" applyFont="1" applyFill="1" applyBorder="1" applyAlignment="1">
      <alignment horizontal="center" vertical="center"/>
    </xf>
    <xf numFmtId="0" fontId="4" fillId="0" borderId="45" xfId="0" applyFont="1" applyBorder="1" applyAlignment="1">
      <alignment horizontal="center" vertical="center"/>
    </xf>
    <xf numFmtId="0" fontId="2" fillId="5" borderId="47" xfId="0" applyFont="1" applyFill="1" applyBorder="1" applyAlignment="1">
      <alignment horizontal="center" vertical="center" wrapText="1"/>
    </xf>
    <xf numFmtId="0" fontId="2" fillId="5" borderId="18" xfId="0" applyFont="1" applyFill="1" applyBorder="1">
      <alignment vertical="center"/>
    </xf>
    <xf numFmtId="0" fontId="2" fillId="5" borderId="48" xfId="0" applyFont="1" applyFill="1" applyBorder="1" applyAlignment="1">
      <alignment horizontal="center" vertical="center"/>
    </xf>
    <xf numFmtId="0" fontId="2" fillId="5" borderId="18" xfId="0" applyFont="1" applyFill="1" applyBorder="1" applyAlignment="1">
      <alignment horizontal="right" vertical="center"/>
    </xf>
    <xf numFmtId="0" fontId="2" fillId="5" borderId="32" xfId="0" applyFont="1" applyFill="1" applyBorder="1">
      <alignment vertical="center"/>
    </xf>
    <xf numFmtId="0" fontId="2" fillId="5" borderId="51" xfId="0" applyFont="1" applyFill="1" applyBorder="1" applyAlignment="1">
      <alignment horizontal="center" vertical="center"/>
    </xf>
    <xf numFmtId="0" fontId="2" fillId="5" borderId="32" xfId="0" applyFont="1" applyFill="1" applyBorder="1" applyAlignment="1">
      <alignment vertical="center"/>
    </xf>
    <xf numFmtId="0" fontId="2" fillId="5" borderId="32" xfId="0" applyFont="1" applyFill="1" applyBorder="1" applyAlignment="1">
      <alignment horizontal="right" vertical="center"/>
    </xf>
    <xf numFmtId="0" fontId="2" fillId="5" borderId="30" xfId="0" applyFont="1" applyFill="1" applyBorder="1">
      <alignment vertical="center"/>
    </xf>
    <xf numFmtId="0" fontId="2" fillId="4" borderId="21" xfId="0" applyFont="1" applyFill="1" applyBorder="1" applyAlignment="1">
      <alignment horizontal="center" vertical="center"/>
    </xf>
    <xf numFmtId="0" fontId="4" fillId="0" borderId="0" xfId="0" applyFont="1" applyBorder="1">
      <alignment vertical="center"/>
    </xf>
    <xf numFmtId="0" fontId="2" fillId="4" borderId="40" xfId="0" applyNumberFormat="1" applyFont="1" applyFill="1" applyBorder="1" applyAlignment="1">
      <alignment horizontal="center" vertical="center"/>
    </xf>
    <xf numFmtId="0" fontId="2" fillId="5" borderId="27"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20" xfId="0" applyFont="1" applyFill="1" applyBorder="1">
      <alignment vertical="center"/>
    </xf>
    <xf numFmtId="0" fontId="2" fillId="5" borderId="60" xfId="0" applyFont="1" applyFill="1" applyBorder="1" applyAlignment="1">
      <alignment horizontal="center" vertical="center"/>
    </xf>
    <xf numFmtId="0" fontId="2" fillId="5" borderId="20" xfId="0" applyFont="1" applyFill="1" applyBorder="1" applyAlignment="1">
      <alignment horizontal="right" vertical="center"/>
    </xf>
    <xf numFmtId="0" fontId="5" fillId="5" borderId="47" xfId="0" applyFont="1" applyFill="1" applyBorder="1" applyAlignment="1">
      <alignment horizontal="center" vertical="center"/>
    </xf>
    <xf numFmtId="0" fontId="0" fillId="0" borderId="61" xfId="0" applyFont="1" applyBorder="1">
      <alignment vertical="center"/>
    </xf>
    <xf numFmtId="0" fontId="5" fillId="4" borderId="61" xfId="0" applyNumberFormat="1" applyFont="1" applyFill="1" applyBorder="1" applyAlignment="1">
      <alignment horizontal="center" vertical="center"/>
    </xf>
    <xf numFmtId="0" fontId="4" fillId="0" borderId="61" xfId="0" applyFont="1" applyBorder="1">
      <alignment vertical="center"/>
    </xf>
    <xf numFmtId="0" fontId="2" fillId="5" borderId="50" xfId="0" applyFont="1" applyFill="1" applyBorder="1" applyAlignment="1">
      <alignment horizontal="center" vertical="center"/>
    </xf>
    <xf numFmtId="0" fontId="0" fillId="5" borderId="51" xfId="0" applyFont="1" applyFill="1" applyBorder="1">
      <alignment vertical="center"/>
    </xf>
    <xf numFmtId="0" fontId="5" fillId="5" borderId="51" xfId="0" applyFont="1" applyFill="1" applyBorder="1" applyAlignment="1">
      <alignment horizontal="center" vertical="center"/>
    </xf>
    <xf numFmtId="0" fontId="4" fillId="5" borderId="51" xfId="0" applyFont="1" applyFill="1" applyBorder="1" applyAlignment="1">
      <alignment horizontal="right" vertical="center"/>
    </xf>
    <xf numFmtId="0" fontId="0" fillId="5" borderId="51" xfId="0" applyFont="1" applyFill="1" applyBorder="1" applyAlignment="1">
      <alignment horizontal="right" vertical="center"/>
    </xf>
    <xf numFmtId="0" fontId="2" fillId="4" borderId="14" xfId="0" applyFont="1" applyFill="1" applyBorder="1" applyAlignment="1">
      <alignment horizontal="center" vertical="center"/>
    </xf>
    <xf numFmtId="0" fontId="2" fillId="0" borderId="0" xfId="0" applyFont="1" applyBorder="1">
      <alignment vertical="center"/>
    </xf>
    <xf numFmtId="0" fontId="12" fillId="5" borderId="27" xfId="0" applyFont="1" applyFill="1" applyBorder="1" applyAlignment="1">
      <alignment horizontal="center" vertical="center" wrapText="1"/>
    </xf>
    <xf numFmtId="0" fontId="2" fillId="5" borderId="48" xfId="0" applyFont="1" applyFill="1" applyBorder="1" applyAlignment="1">
      <alignment vertical="center"/>
    </xf>
    <xf numFmtId="0" fontId="0" fillId="5" borderId="18" xfId="0" applyFont="1" applyFill="1" applyBorder="1" applyAlignment="1">
      <alignment horizontal="right" vertical="center"/>
    </xf>
    <xf numFmtId="0" fontId="12" fillId="5" borderId="31" xfId="0" applyFont="1" applyFill="1" applyBorder="1" applyAlignment="1">
      <alignment horizontal="center" vertical="center" wrapText="1"/>
    </xf>
    <xf numFmtId="0" fontId="0" fillId="5" borderId="32" xfId="0" applyFont="1" applyFill="1" applyBorder="1">
      <alignment vertical="center"/>
    </xf>
    <xf numFmtId="0" fontId="2" fillId="5" borderId="51" xfId="0" applyFont="1" applyFill="1" applyBorder="1" applyAlignment="1">
      <alignment vertical="center"/>
    </xf>
    <xf numFmtId="0" fontId="0" fillId="5" borderId="32" xfId="0" applyFont="1" applyFill="1" applyBorder="1" applyAlignment="1">
      <alignment horizontal="right" vertical="center"/>
    </xf>
    <xf numFmtId="0" fontId="5" fillId="4" borderId="63" xfId="0" applyFont="1" applyFill="1" applyBorder="1" applyAlignment="1">
      <alignment horizontal="center" vertical="center"/>
    </xf>
    <xf numFmtId="0" fontId="2" fillId="4" borderId="45" xfId="0" applyFont="1" applyFill="1" applyBorder="1" applyAlignment="1">
      <alignment horizontal="center" vertical="center"/>
    </xf>
    <xf numFmtId="0" fontId="12" fillId="5" borderId="64" xfId="0" applyFont="1" applyFill="1" applyBorder="1" applyAlignment="1">
      <alignment horizontal="center" vertical="center" wrapText="1"/>
    </xf>
    <xf numFmtId="0" fontId="13" fillId="5" borderId="0" xfId="0" applyFont="1" applyFill="1" applyBorder="1">
      <alignment vertical="center"/>
    </xf>
    <xf numFmtId="0" fontId="12" fillId="5" borderId="33" xfId="0" applyFont="1" applyFill="1" applyBorder="1" applyAlignment="1">
      <alignment horizontal="center" vertical="center"/>
    </xf>
    <xf numFmtId="0" fontId="13" fillId="5" borderId="0" xfId="0" applyFont="1" applyFill="1" applyBorder="1" applyAlignment="1">
      <alignment horizontal="right" vertical="center"/>
    </xf>
    <xf numFmtId="0" fontId="12" fillId="5" borderId="54" xfId="0" applyFont="1" applyFill="1" applyBorder="1" applyAlignment="1">
      <alignment horizontal="center" vertical="center" wrapText="1"/>
    </xf>
    <xf numFmtId="0" fontId="13" fillId="5" borderId="20" xfId="0" applyFont="1" applyFill="1" applyBorder="1">
      <alignment vertical="center"/>
    </xf>
    <xf numFmtId="0" fontId="12" fillId="5" borderId="20" xfId="0" applyFont="1" applyFill="1" applyBorder="1" applyAlignment="1">
      <alignment horizontal="center" vertical="center"/>
    </xf>
    <xf numFmtId="0" fontId="13" fillId="5" borderId="20" xfId="0" applyFont="1" applyFill="1" applyBorder="1" applyAlignment="1">
      <alignment horizontal="right" vertical="center"/>
    </xf>
    <xf numFmtId="0" fontId="0" fillId="5" borderId="18" xfId="0" applyFont="1" applyFill="1" applyBorder="1">
      <alignment vertical="center"/>
    </xf>
    <xf numFmtId="0" fontId="5" fillId="5" borderId="48" xfId="0" applyFont="1" applyFill="1" applyBorder="1" applyAlignment="1">
      <alignment horizontal="center" vertical="center"/>
    </xf>
    <xf numFmtId="0" fontId="4" fillId="5" borderId="18" xfId="0" applyFont="1" applyFill="1" applyBorder="1" applyAlignment="1">
      <alignment horizontal="right" vertical="center"/>
    </xf>
    <xf numFmtId="0" fontId="2" fillId="5" borderId="31" xfId="0" applyFont="1" applyFill="1" applyBorder="1" applyAlignment="1">
      <alignment horizontal="center" vertical="center"/>
    </xf>
    <xf numFmtId="0" fontId="4" fillId="5" borderId="32" xfId="0" applyFont="1" applyFill="1" applyBorder="1" applyAlignment="1">
      <alignment horizontal="right" vertical="center"/>
    </xf>
    <xf numFmtId="0" fontId="8" fillId="5" borderId="29" xfId="0" applyFont="1" applyFill="1" applyBorder="1" applyAlignment="1">
      <alignment horizontal="center" vertical="center"/>
    </xf>
    <xf numFmtId="0" fontId="5" fillId="5" borderId="55" xfId="0" applyFont="1" applyFill="1" applyBorder="1" applyAlignment="1">
      <alignment horizontal="center" vertical="center"/>
    </xf>
    <xf numFmtId="0" fontId="4" fillId="5" borderId="30" xfId="0" applyFont="1" applyFill="1" applyBorder="1" applyAlignment="1">
      <alignment horizontal="right" vertical="center"/>
    </xf>
    <xf numFmtId="0" fontId="2" fillId="3" borderId="22" xfId="0" applyFont="1" applyFill="1" applyBorder="1" applyAlignment="1">
      <alignment horizontal="center" vertical="center" wrapText="1"/>
    </xf>
    <xf numFmtId="0" fontId="2" fillId="7" borderId="45" xfId="0" applyFont="1" applyFill="1" applyBorder="1" applyAlignment="1">
      <alignment horizontal="center" vertical="center" wrapText="1"/>
    </xf>
    <xf numFmtId="0" fontId="2" fillId="4" borderId="24" xfId="0" applyFont="1" applyFill="1" applyBorder="1" applyAlignment="1">
      <alignment horizontal="center" vertical="center"/>
    </xf>
    <xf numFmtId="0" fontId="2" fillId="4" borderId="33" xfId="0" applyNumberFormat="1" applyFont="1" applyFill="1" applyBorder="1" applyAlignment="1">
      <alignment horizontal="center" vertical="center"/>
    </xf>
    <xf numFmtId="0" fontId="2" fillId="0" borderId="18" xfId="0" applyFont="1" applyBorder="1">
      <alignment vertical="center"/>
    </xf>
    <xf numFmtId="0" fontId="2" fillId="0" borderId="48" xfId="0" applyFont="1" applyBorder="1" applyAlignment="1">
      <alignment horizontal="center" vertical="center"/>
    </xf>
    <xf numFmtId="0" fontId="2" fillId="0" borderId="18" xfId="0" applyFont="1" applyBorder="1" applyAlignment="1">
      <alignment horizontal="right" vertical="center"/>
    </xf>
    <xf numFmtId="0" fontId="2" fillId="0" borderId="32" xfId="0" applyFont="1" applyBorder="1">
      <alignment vertical="center"/>
    </xf>
    <xf numFmtId="0" fontId="2" fillId="0" borderId="51" xfId="0" applyFont="1" applyBorder="1" applyAlignment="1">
      <alignment horizontal="center" vertical="center"/>
    </xf>
    <xf numFmtId="0" fontId="2" fillId="0" borderId="32" xfId="0" applyFont="1" applyBorder="1" applyAlignment="1">
      <alignment horizontal="right" vertical="center"/>
    </xf>
    <xf numFmtId="0" fontId="2" fillId="0" borderId="30" xfId="0" applyFont="1" applyBorder="1">
      <alignment vertical="center"/>
    </xf>
    <xf numFmtId="0" fontId="2" fillId="0" borderId="55" xfId="0" applyFont="1" applyBorder="1" applyAlignment="1">
      <alignment horizontal="center" vertical="center"/>
    </xf>
    <xf numFmtId="0" fontId="2" fillId="0" borderId="30" xfId="0" applyFont="1" applyBorder="1" applyAlignment="1">
      <alignment horizontal="right" vertical="center"/>
    </xf>
    <xf numFmtId="0" fontId="8" fillId="4" borderId="22" xfId="0" applyFont="1" applyFill="1" applyBorder="1" applyAlignment="1">
      <alignment horizontal="center" vertical="center"/>
    </xf>
    <xf numFmtId="0" fontId="8" fillId="5" borderId="27" xfId="0" applyFont="1" applyFill="1" applyBorder="1" applyAlignment="1">
      <alignment horizontal="center" vertical="center" wrapText="1"/>
    </xf>
    <xf numFmtId="0" fontId="5" fillId="0" borderId="18" xfId="0" applyFont="1" applyBorder="1">
      <alignment vertical="center"/>
    </xf>
    <xf numFmtId="0" fontId="0" fillId="0" borderId="18" xfId="0" applyFont="1" applyBorder="1" applyAlignment="1">
      <alignment horizontal="right" vertical="center"/>
    </xf>
    <xf numFmtId="0" fontId="8" fillId="5" borderId="31" xfId="0" applyFont="1" applyFill="1" applyBorder="1" applyAlignment="1">
      <alignment horizontal="center" vertical="center"/>
    </xf>
    <xf numFmtId="0" fontId="5" fillId="0" borderId="51" xfId="0" applyFont="1" applyBorder="1" applyAlignment="1">
      <alignment horizontal="center" vertical="center"/>
    </xf>
    <xf numFmtId="0" fontId="4" fillId="0" borderId="32" xfId="0" applyFont="1" applyBorder="1" applyAlignment="1">
      <alignment horizontal="right" vertical="center"/>
    </xf>
    <xf numFmtId="0" fontId="5" fillId="0" borderId="32" xfId="0" applyFont="1" applyBorder="1">
      <alignment vertical="center"/>
    </xf>
    <xf numFmtId="0" fontId="8" fillId="5" borderId="65" xfId="0" applyFont="1" applyFill="1" applyBorder="1" applyAlignment="1">
      <alignment horizontal="center" vertical="center" wrapText="1"/>
    </xf>
    <xf numFmtId="0" fontId="0" fillId="0" borderId="32" xfId="0" applyFont="1" applyBorder="1" applyAlignment="1">
      <alignment horizontal="right" vertical="center"/>
    </xf>
    <xf numFmtId="0" fontId="2" fillId="0" borderId="66" xfId="0" applyFont="1" applyFill="1" applyBorder="1" applyAlignment="1">
      <alignment horizontal="center" vertical="center" wrapText="1"/>
    </xf>
    <xf numFmtId="0" fontId="4" fillId="2" borderId="67" xfId="0" applyFont="1" applyFill="1" applyBorder="1">
      <alignment vertical="center"/>
    </xf>
    <xf numFmtId="0" fontId="4" fillId="0" borderId="0" xfId="0" applyFont="1" applyFill="1" applyBorder="1" applyAlignment="1">
      <alignment vertical="center"/>
    </xf>
    <xf numFmtId="0" fontId="2" fillId="0" borderId="41" xfId="0" applyFont="1" applyFill="1" applyBorder="1">
      <alignment vertical="center"/>
    </xf>
    <xf numFmtId="0" fontId="2" fillId="0" borderId="66" xfId="0" applyFont="1" applyFill="1" applyBorder="1">
      <alignment vertical="center"/>
    </xf>
    <xf numFmtId="0" fontId="2" fillId="0" borderId="43" xfId="0" applyFont="1" applyBorder="1">
      <alignment vertical="center"/>
    </xf>
    <xf numFmtId="0" fontId="2" fillId="0" borderId="69" xfId="0" applyFont="1" applyBorder="1">
      <alignment vertical="center"/>
    </xf>
    <xf numFmtId="0" fontId="4" fillId="0" borderId="45" xfId="0" applyFont="1" applyBorder="1">
      <alignment vertical="center"/>
    </xf>
    <xf numFmtId="0" fontId="4" fillId="0" borderId="71" xfId="0" applyFont="1" applyBorder="1">
      <alignment vertical="center"/>
    </xf>
    <xf numFmtId="0" fontId="4" fillId="0" borderId="22" xfId="0" applyFont="1" applyBorder="1">
      <alignment vertical="center"/>
    </xf>
    <xf numFmtId="0" fontId="2" fillId="5" borderId="48" xfId="0" applyFont="1" applyFill="1" applyBorder="1">
      <alignment vertical="center"/>
    </xf>
    <xf numFmtId="0" fontId="2" fillId="5" borderId="73" xfId="0" applyFont="1" applyFill="1" applyBorder="1">
      <alignment vertical="center"/>
    </xf>
    <xf numFmtId="0" fontId="2" fillId="5" borderId="28" xfId="0" applyFont="1" applyFill="1" applyBorder="1">
      <alignment vertical="center"/>
    </xf>
    <xf numFmtId="0" fontId="2" fillId="0" borderId="11" xfId="0" applyFont="1" applyFill="1" applyBorder="1" applyAlignment="1">
      <alignment horizontal="center" vertical="center" shrinkToFit="1"/>
    </xf>
    <xf numFmtId="0" fontId="2" fillId="0" borderId="5" xfId="0" applyFont="1" applyFill="1" applyBorder="1" applyAlignment="1">
      <alignment vertical="center" wrapText="1"/>
    </xf>
    <xf numFmtId="0" fontId="2" fillId="0" borderId="0" xfId="0" applyFont="1" applyFill="1" applyBorder="1" applyAlignment="1">
      <alignment horizontal="center" vertical="center" wrapText="1"/>
    </xf>
    <xf numFmtId="0" fontId="4" fillId="0" borderId="10" xfId="0" applyFont="1" applyFill="1" applyBorder="1">
      <alignment vertical="center"/>
    </xf>
    <xf numFmtId="0" fontId="4" fillId="0" borderId="41" xfId="0" applyFont="1" applyFill="1" applyBorder="1" applyAlignment="1">
      <alignment horizontal="center" vertical="center"/>
    </xf>
    <xf numFmtId="0" fontId="4" fillId="0" borderId="41" xfId="0" applyFont="1" applyFill="1" applyBorder="1">
      <alignment vertical="center"/>
    </xf>
    <xf numFmtId="0" fontId="2" fillId="7" borderId="45" xfId="0" applyFont="1" applyFill="1" applyBorder="1" applyAlignment="1">
      <alignment horizontal="center" vertical="center"/>
    </xf>
    <xf numFmtId="0" fontId="2" fillId="0" borderId="45" xfId="0" applyFont="1" applyBorder="1" applyAlignment="1">
      <alignment horizontal="center" vertical="center"/>
    </xf>
    <xf numFmtId="0" fontId="2" fillId="0" borderId="45" xfId="0" applyFont="1" applyBorder="1">
      <alignment vertical="center"/>
    </xf>
    <xf numFmtId="0" fontId="5" fillId="4" borderId="33" xfId="0" applyNumberFormat="1" applyFont="1" applyFill="1" applyBorder="1" applyAlignment="1">
      <alignment horizontal="center" vertical="center"/>
    </xf>
    <xf numFmtId="0" fontId="4" fillId="0" borderId="34" xfId="0" applyFont="1" applyBorder="1" applyAlignment="1">
      <alignment horizontal="center" vertical="center"/>
    </xf>
    <xf numFmtId="0" fontId="4" fillId="0" borderId="34" xfId="0" applyFont="1" applyBorder="1">
      <alignment vertical="center"/>
    </xf>
    <xf numFmtId="0" fontId="0" fillId="0" borderId="18" xfId="0" applyFont="1" applyBorder="1">
      <alignment vertical="center"/>
    </xf>
    <xf numFmtId="0" fontId="4" fillId="0" borderId="48" xfId="0" applyFont="1" applyBorder="1" applyAlignment="1">
      <alignment horizontal="center" vertical="center"/>
    </xf>
    <xf numFmtId="0" fontId="4" fillId="0" borderId="48" xfId="0" applyFont="1" applyBorder="1">
      <alignment vertical="center"/>
    </xf>
    <xf numFmtId="0" fontId="0" fillId="0" borderId="32" xfId="0" applyFont="1" applyBorder="1">
      <alignment vertical="center"/>
    </xf>
    <xf numFmtId="0" fontId="0" fillId="0" borderId="32" xfId="0" applyFont="1" applyFill="1" applyBorder="1" applyAlignment="1">
      <alignment vertical="center"/>
    </xf>
    <xf numFmtId="0" fontId="0" fillId="0" borderId="30" xfId="0" applyFont="1" applyBorder="1">
      <alignment vertical="center"/>
    </xf>
    <xf numFmtId="0" fontId="4" fillId="0" borderId="18" xfId="0" applyFont="1" applyBorder="1">
      <alignment vertical="center"/>
    </xf>
    <xf numFmtId="0" fontId="4" fillId="0" borderId="18" xfId="0" applyFont="1" applyBorder="1" applyAlignment="1">
      <alignment horizontal="right" vertical="center"/>
    </xf>
    <xf numFmtId="0" fontId="2" fillId="5" borderId="29" xfId="0" applyFont="1" applyFill="1" applyBorder="1" applyAlignment="1">
      <alignment horizontal="center" vertical="center"/>
    </xf>
    <xf numFmtId="0" fontId="4" fillId="0" borderId="20" xfId="0" applyFont="1" applyBorder="1">
      <alignment vertical="center"/>
    </xf>
    <xf numFmtId="0" fontId="4" fillId="0" borderId="20" xfId="0" applyFont="1" applyBorder="1" applyAlignment="1">
      <alignment horizontal="right" vertical="center"/>
    </xf>
    <xf numFmtId="0" fontId="5" fillId="5" borderId="50" xfId="0" applyFont="1" applyFill="1" applyBorder="1" applyAlignment="1">
      <alignment horizontal="center" vertical="center"/>
    </xf>
    <xf numFmtId="0" fontId="0" fillId="0" borderId="51" xfId="0" applyFont="1" applyBorder="1">
      <alignment vertical="center"/>
    </xf>
    <xf numFmtId="0" fontId="4" fillId="0" borderId="51" xfId="0" applyFont="1" applyBorder="1" applyAlignment="1">
      <alignment horizontal="right" vertical="center"/>
    </xf>
    <xf numFmtId="0" fontId="0" fillId="0" borderId="55" xfId="0" applyFont="1" applyBorder="1">
      <alignment vertical="center"/>
    </xf>
    <xf numFmtId="0" fontId="0" fillId="0" borderId="55" xfId="0" applyFont="1" applyBorder="1" applyAlignment="1">
      <alignment horizontal="right" vertical="center"/>
    </xf>
    <xf numFmtId="0" fontId="2" fillId="3" borderId="11" xfId="0" applyFont="1" applyFill="1" applyBorder="1" applyAlignment="1">
      <alignment horizontal="center" vertical="center"/>
    </xf>
    <xf numFmtId="0" fontId="2" fillId="5" borderId="27"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0" borderId="33" xfId="0" applyFont="1" applyBorder="1" applyAlignment="1">
      <alignment horizontal="center" vertical="center"/>
    </xf>
    <xf numFmtId="0" fontId="0" fillId="0" borderId="0" xfId="0" applyFont="1" applyBorder="1" applyAlignment="1">
      <alignment horizontal="right" vertical="center"/>
    </xf>
    <xf numFmtId="0" fontId="2" fillId="5" borderId="54" xfId="0" applyFont="1" applyFill="1" applyBorder="1" applyAlignment="1">
      <alignment horizontal="center" vertical="center"/>
    </xf>
    <xf numFmtId="0" fontId="0" fillId="0" borderId="20" xfId="0" applyFont="1" applyBorder="1">
      <alignment vertical="center"/>
    </xf>
    <xf numFmtId="0" fontId="2" fillId="0" borderId="20" xfId="0" applyFont="1" applyBorder="1" applyAlignment="1">
      <alignment horizontal="center" vertical="center"/>
    </xf>
    <xf numFmtId="0" fontId="0" fillId="0" borderId="20" xfId="0" applyFont="1" applyBorder="1" applyAlignment="1">
      <alignment horizontal="right" vertical="center"/>
    </xf>
    <xf numFmtId="0" fontId="5" fillId="0" borderId="48" xfId="0" applyFont="1" applyBorder="1" applyAlignment="1">
      <alignment horizontal="center" vertical="center"/>
    </xf>
    <xf numFmtId="0" fontId="2" fillId="5" borderId="81" xfId="0" applyFont="1" applyFill="1" applyBorder="1" applyAlignment="1">
      <alignment horizontal="center" vertical="center"/>
    </xf>
    <xf numFmtId="0" fontId="5" fillId="0" borderId="55" xfId="0" applyFont="1" applyBorder="1" applyAlignment="1">
      <alignment horizontal="center" vertical="center"/>
    </xf>
    <xf numFmtId="0" fontId="4" fillId="0" borderId="30" xfId="0" applyFont="1" applyBorder="1" applyAlignment="1">
      <alignment horizontal="right" vertical="center"/>
    </xf>
    <xf numFmtId="0" fontId="2" fillId="3" borderId="21" xfId="0" applyFont="1" applyFill="1" applyBorder="1" applyAlignment="1">
      <alignment horizontal="center" vertical="center" wrapText="1"/>
    </xf>
    <xf numFmtId="0" fontId="2" fillId="4" borderId="23" xfId="0" applyFont="1" applyFill="1" applyBorder="1" applyAlignment="1">
      <alignment horizontal="center" vertical="center"/>
    </xf>
    <xf numFmtId="0" fontId="2" fillId="4" borderId="63" xfId="0" applyFont="1" applyFill="1" applyBorder="1" applyAlignment="1">
      <alignment horizontal="center" vertical="center"/>
    </xf>
    <xf numFmtId="0" fontId="2" fillId="5" borderId="82" xfId="0" applyFont="1" applyFill="1" applyBorder="1" applyAlignment="1">
      <alignment horizontal="center" vertical="center" wrapText="1"/>
    </xf>
    <xf numFmtId="0" fontId="0" fillId="0" borderId="0" xfId="0" applyFont="1" applyAlignment="1"/>
    <xf numFmtId="0" fontId="0" fillId="0" borderId="34" xfId="0" applyFont="1" applyBorder="1" applyAlignment="1">
      <alignment horizontal="center" vertical="center"/>
    </xf>
    <xf numFmtId="0" fontId="0" fillId="0" borderId="36" xfId="0" applyFont="1" applyBorder="1" applyAlignment="1">
      <alignment horizontal="center" vertical="center"/>
    </xf>
    <xf numFmtId="0" fontId="4" fillId="0" borderId="83" xfId="0" applyFont="1" applyFill="1" applyBorder="1" applyAlignment="1">
      <alignment vertical="center"/>
    </xf>
    <xf numFmtId="0" fontId="2" fillId="0" borderId="87" xfId="0" applyFont="1" applyFill="1" applyBorder="1" applyAlignment="1">
      <alignment horizontal="center" vertical="center" wrapText="1"/>
    </xf>
    <xf numFmtId="0" fontId="2" fillId="0" borderId="0" xfId="0" applyFont="1" applyFill="1" applyBorder="1" applyAlignment="1">
      <alignment horizontal="center" vertical="center"/>
    </xf>
    <xf numFmtId="0" fontId="4" fillId="0" borderId="66" xfId="0" applyFont="1" applyFill="1" applyBorder="1">
      <alignment vertical="center"/>
    </xf>
    <xf numFmtId="0" fontId="2" fillId="0" borderId="71" xfId="0" applyFont="1" applyBorder="1">
      <alignment vertical="center"/>
    </xf>
    <xf numFmtId="0" fontId="2" fillId="0" borderId="22" xfId="0" applyFont="1" applyBorder="1">
      <alignment vertical="center"/>
    </xf>
    <xf numFmtId="0" fontId="4" fillId="0" borderId="89" xfId="0" applyFont="1" applyBorder="1">
      <alignment vertical="center"/>
    </xf>
    <xf numFmtId="0" fontId="4" fillId="0" borderId="24" xfId="0" applyFont="1" applyBorder="1">
      <alignment vertical="center"/>
    </xf>
    <xf numFmtId="0" fontId="4" fillId="0" borderId="73" xfId="0" applyFont="1" applyBorder="1">
      <alignment vertical="center"/>
    </xf>
    <xf numFmtId="0" fontId="4" fillId="0" borderId="28" xfId="0" applyFont="1" applyBorder="1">
      <alignment vertical="center"/>
    </xf>
    <xf numFmtId="0" fontId="2" fillId="0" borderId="95" xfId="0" applyFont="1" applyFill="1" applyBorder="1" applyAlignment="1">
      <alignment horizontal="center" vertical="center"/>
    </xf>
    <xf numFmtId="0" fontId="4" fillId="0" borderId="0" xfId="0" applyFont="1" applyBorder="1" applyAlignment="1">
      <alignment vertical="center" wrapText="1"/>
    </xf>
    <xf numFmtId="0" fontId="4" fillId="4" borderId="0" xfId="0" applyFont="1" applyFill="1" applyBorder="1" applyAlignment="1">
      <alignment vertical="center"/>
    </xf>
    <xf numFmtId="0" fontId="14" fillId="4" borderId="87" xfId="0" applyFont="1" applyFill="1" applyBorder="1" applyAlignment="1">
      <alignment vertical="center"/>
    </xf>
    <xf numFmtId="0" fontId="14" fillId="4" borderId="0" xfId="0" applyFont="1" applyFill="1" applyBorder="1" applyAlignment="1">
      <alignment vertical="center"/>
    </xf>
    <xf numFmtId="0" fontId="4" fillId="4" borderId="87" xfId="0" applyFont="1" applyFill="1" applyBorder="1" applyAlignment="1">
      <alignment vertical="center"/>
    </xf>
    <xf numFmtId="0" fontId="1" fillId="3" borderId="0" xfId="0" applyFont="1" applyFill="1" applyBorder="1" applyAlignment="1">
      <alignment vertical="center"/>
    </xf>
    <xf numFmtId="0" fontId="4" fillId="4" borderId="0" xfId="0" applyFont="1" applyFill="1" applyBorder="1" applyAlignment="1">
      <alignment vertical="center" wrapText="1"/>
    </xf>
    <xf numFmtId="0" fontId="4" fillId="4" borderId="87" xfId="0" applyFont="1" applyFill="1" applyBorder="1" applyAlignment="1">
      <alignment vertical="center" wrapText="1"/>
    </xf>
    <xf numFmtId="0" fontId="6" fillId="3" borderId="0" xfId="0" applyFont="1" applyFill="1" applyBorder="1" applyAlignment="1">
      <alignment vertical="center" wrapText="1"/>
    </xf>
    <xf numFmtId="0" fontId="2" fillId="4" borderId="0" xfId="0" applyFont="1" applyFill="1" applyBorder="1" applyAlignment="1">
      <alignment vertical="center"/>
    </xf>
    <xf numFmtId="0" fontId="4" fillId="4" borderId="95" xfId="0" applyFont="1" applyFill="1" applyBorder="1" applyAlignment="1">
      <alignment vertical="center" wrapText="1"/>
    </xf>
    <xf numFmtId="0" fontId="8" fillId="5" borderId="29" xfId="0" applyFont="1" applyFill="1" applyBorder="1" applyAlignment="1">
      <alignment horizontal="center" vertical="center" wrapText="1"/>
    </xf>
    <xf numFmtId="0" fontId="5" fillId="0" borderId="30" xfId="0" applyFont="1" applyBorder="1">
      <alignment vertical="center"/>
    </xf>
    <xf numFmtId="0" fontId="0" fillId="0" borderId="30" xfId="0" applyFont="1" applyBorder="1" applyAlignment="1">
      <alignment horizontal="right" vertical="center"/>
    </xf>
    <xf numFmtId="0" fontId="2" fillId="8" borderId="21" xfId="0" applyFont="1" applyFill="1" applyBorder="1" applyAlignment="1">
      <alignment horizontal="center" vertical="center"/>
    </xf>
    <xf numFmtId="0" fontId="2" fillId="8" borderId="22" xfId="0" applyFont="1" applyFill="1" applyBorder="1">
      <alignment vertical="center"/>
    </xf>
    <xf numFmtId="0" fontId="2" fillId="8" borderId="45" xfId="0" applyFont="1" applyFill="1" applyBorder="1">
      <alignment vertical="center"/>
    </xf>
    <xf numFmtId="0" fontId="0" fillId="0" borderId="22" xfId="0" applyFont="1" applyBorder="1">
      <alignment vertical="center"/>
    </xf>
    <xf numFmtId="0" fontId="0" fillId="9" borderId="45" xfId="0" applyFont="1" applyFill="1" applyBorder="1">
      <alignment vertical="center"/>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0" fillId="0" borderId="0" xfId="0" applyFont="1" applyBorder="1" applyAlignment="1">
      <alignment vertical="center"/>
    </xf>
    <xf numFmtId="0" fontId="0" fillId="0" borderId="84" xfId="0" applyFont="1" applyBorder="1" applyAlignment="1">
      <alignment vertical="center"/>
    </xf>
    <xf numFmtId="0" fontId="0" fillId="0" borderId="0" xfId="0" applyFont="1" applyAlignment="1">
      <alignment vertical="center"/>
    </xf>
    <xf numFmtId="0" fontId="9" fillId="0" borderId="0" xfId="0" applyFont="1" applyAlignment="1">
      <alignment vertical="center"/>
    </xf>
    <xf numFmtId="0" fontId="0" fillId="0" borderId="89" xfId="0" applyFont="1" applyBorder="1" applyAlignment="1">
      <alignment horizontal="center" vertical="center"/>
    </xf>
    <xf numFmtId="0" fontId="0" fillId="0" borderId="104" xfId="0" applyFont="1" applyBorder="1" applyAlignment="1">
      <alignment horizontal="center" vertical="center"/>
    </xf>
    <xf numFmtId="0" fontId="15" fillId="0" borderId="89" xfId="0" applyFont="1" applyBorder="1" applyAlignment="1">
      <alignment horizontal="center" vertical="center"/>
    </xf>
    <xf numFmtId="0" fontId="15" fillId="0" borderId="24" xfId="0" applyFont="1" applyBorder="1" applyAlignment="1">
      <alignment horizontal="center" vertical="center"/>
    </xf>
    <xf numFmtId="0" fontId="15" fillId="0" borderId="104" xfId="0" applyFont="1" applyBorder="1" applyAlignment="1">
      <alignment horizontal="center" vertical="center"/>
    </xf>
    <xf numFmtId="0" fontId="15" fillId="0" borderId="89" xfId="0" applyFont="1" applyBorder="1" applyAlignment="1">
      <alignment horizontal="center" vertical="center" shrinkToFit="1"/>
    </xf>
    <xf numFmtId="0" fontId="15" fillId="0" borderId="24" xfId="0" applyFont="1" applyBorder="1" applyAlignment="1">
      <alignment horizontal="center" vertical="center" shrinkToFit="1"/>
    </xf>
    <xf numFmtId="0" fontId="15" fillId="0" borderId="104" xfId="0" applyFont="1" applyBorder="1" applyAlignment="1">
      <alignment horizontal="center" vertical="center" shrinkToFit="1"/>
    </xf>
    <xf numFmtId="0" fontId="6" fillId="0" borderId="22" xfId="0" applyFont="1" applyBorder="1" applyAlignment="1"/>
    <xf numFmtId="0" fontId="4" fillId="0" borderId="89" xfId="0" applyFont="1" applyBorder="1" applyAlignment="1">
      <alignment horizontal="center" vertical="center"/>
    </xf>
    <xf numFmtId="0" fontId="0" fillId="0" borderId="89" xfId="0" applyBorder="1" applyAlignment="1">
      <alignment horizontal="left" vertical="center"/>
    </xf>
    <xf numFmtId="0" fontId="0" fillId="0" borderId="24" xfId="0" applyBorder="1" applyAlignment="1">
      <alignment horizontal="left" vertical="center"/>
    </xf>
    <xf numFmtId="0" fontId="0" fillId="0" borderId="104" xfId="0" applyBorder="1" applyAlignment="1">
      <alignment horizontal="left" vertical="center"/>
    </xf>
    <xf numFmtId="0" fontId="0" fillId="0" borderId="104" xfId="0" applyFont="1" applyBorder="1" applyAlignment="1">
      <alignment vertical="center"/>
    </xf>
    <xf numFmtId="0" fontId="0" fillId="0" borderId="89" xfId="0" applyBorder="1">
      <alignment vertical="center"/>
    </xf>
    <xf numFmtId="0" fontId="0" fillId="0" borderId="24" xfId="0" applyBorder="1">
      <alignment vertical="center"/>
    </xf>
    <xf numFmtId="0" fontId="0" fillId="0" borderId="104" xfId="0" applyBorder="1">
      <alignment vertical="center"/>
    </xf>
    <xf numFmtId="0" fontId="0"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0" fillId="0" borderId="24" xfId="0" applyFont="1" applyBorder="1" applyAlignment="1">
      <alignment vertical="center"/>
    </xf>
    <xf numFmtId="20" fontId="0" fillId="0" borderId="89" xfId="0" applyNumberFormat="1" applyBorder="1" applyAlignment="1">
      <alignment horizontal="center" vertical="center"/>
    </xf>
    <xf numFmtId="20" fontId="0" fillId="0" borderId="24" xfId="0" applyNumberFormat="1" applyBorder="1" applyAlignment="1">
      <alignment horizontal="center" vertical="center"/>
    </xf>
    <xf numFmtId="20" fontId="0" fillId="0" borderId="104" xfId="0" applyNumberFormat="1" applyBorder="1" applyAlignment="1">
      <alignment horizontal="center" vertical="center"/>
    </xf>
    <xf numFmtId="0" fontId="4" fillId="0" borderId="1" xfId="0" applyFont="1"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83" xfId="0" applyFont="1" applyBorder="1" applyAlignment="1">
      <alignment vertical="center"/>
    </xf>
    <xf numFmtId="0" fontId="0" fillId="0" borderId="0" xfId="0" applyFont="1" applyBorder="1" applyAlignment="1">
      <alignment vertical="center"/>
    </xf>
    <xf numFmtId="0" fontId="0" fillId="0" borderId="84" xfId="0" applyFont="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71" xfId="0" applyFont="1" applyBorder="1" applyAlignment="1">
      <alignment horizontal="center" vertical="center"/>
    </xf>
    <xf numFmtId="0" fontId="0" fillId="0" borderId="22" xfId="0" applyFont="1" applyBorder="1" applyAlignment="1">
      <alignment horizontal="center" vertical="center"/>
    </xf>
    <xf numFmtId="0" fontId="0" fillId="0" borderId="105" xfId="0" applyFont="1" applyBorder="1" applyAlignment="1">
      <alignment horizontal="center" vertical="center"/>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4" fillId="0" borderId="34" xfId="0" applyFont="1" applyBorder="1" applyAlignment="1">
      <alignment horizontal="center" vertical="center"/>
    </xf>
    <xf numFmtId="0" fontId="0" fillId="0" borderId="34" xfId="0" applyFont="1" applyBorder="1" applyAlignment="1">
      <alignment vertical="center"/>
    </xf>
    <xf numFmtId="0" fontId="0" fillId="0" borderId="1" xfId="0" applyFont="1" applyBorder="1" applyAlignment="1">
      <alignment horizontal="center" vertical="center"/>
    </xf>
    <xf numFmtId="0" fontId="0" fillId="0" borderId="71" xfId="0" applyFont="1" applyBorder="1" applyAlignment="1">
      <alignment vertical="center"/>
    </xf>
    <xf numFmtId="0" fontId="0" fillId="0" borderId="22" xfId="0" applyFont="1" applyBorder="1" applyAlignment="1">
      <alignment vertical="center"/>
    </xf>
    <xf numFmtId="0" fontId="0" fillId="0" borderId="105" xfId="0" applyFont="1" applyBorder="1" applyAlignment="1">
      <alignment vertical="center"/>
    </xf>
    <xf numFmtId="0" fontId="0" fillId="0" borderId="83" xfId="0" applyBorder="1" applyAlignment="1">
      <alignment horizontal="left" vertical="top" wrapText="1"/>
    </xf>
    <xf numFmtId="0" fontId="0" fillId="0" borderId="0" xfId="0" applyAlignment="1">
      <alignment horizontal="left" vertical="top" wrapText="1"/>
    </xf>
    <xf numFmtId="0" fontId="0" fillId="0" borderId="84" xfId="0" applyBorder="1" applyAlignment="1">
      <alignment horizontal="left" vertical="top" wrapText="1"/>
    </xf>
    <xf numFmtId="0" fontId="0" fillId="0" borderId="71" xfId="0" applyBorder="1" applyAlignment="1">
      <alignment horizontal="left" vertical="top" wrapText="1"/>
    </xf>
    <xf numFmtId="0" fontId="0" fillId="0" borderId="22" xfId="0" applyBorder="1" applyAlignment="1">
      <alignment horizontal="left" vertical="top" wrapText="1"/>
    </xf>
    <xf numFmtId="0" fontId="0" fillId="0" borderId="105" xfId="0" applyBorder="1" applyAlignment="1">
      <alignment horizontal="left" vertical="top" wrapText="1"/>
    </xf>
    <xf numFmtId="0" fontId="0" fillId="0" borderId="89" xfId="0" applyBorder="1" applyAlignment="1">
      <alignment vertical="center" wrapText="1"/>
    </xf>
    <xf numFmtId="0" fontId="4" fillId="0" borderId="24" xfId="0" applyFont="1" applyBorder="1" applyAlignment="1">
      <alignment vertical="center" wrapText="1"/>
    </xf>
    <xf numFmtId="0" fontId="4" fillId="0" borderId="104" xfId="0" applyFont="1" applyBorder="1" applyAlignment="1">
      <alignment vertical="center" wrapText="1"/>
    </xf>
    <xf numFmtId="0" fontId="0" fillId="0" borderId="34" xfId="0" applyFont="1" applyBorder="1" applyAlignment="1">
      <alignment horizontal="center" vertical="center"/>
    </xf>
    <xf numFmtId="0" fontId="0" fillId="0" borderId="34" xfId="0" applyBorder="1">
      <alignment vertical="center"/>
    </xf>
    <xf numFmtId="0" fontId="0" fillId="0" borderId="36" xfId="0" applyFont="1" applyBorder="1" applyAlignment="1">
      <alignment horizontal="center" vertical="center"/>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37" xfId="0" applyFont="1" applyFill="1" applyBorder="1" applyAlignment="1">
      <alignment horizontal="center" vertical="center" shrinkToFi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66"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33" xfId="0" applyFont="1" applyBorder="1" applyAlignment="1">
      <alignment horizontal="center" vertical="center" shrinkToFit="1"/>
    </xf>
    <xf numFmtId="0" fontId="2" fillId="0" borderId="35" xfId="0" applyFont="1" applyBorder="1" applyAlignment="1">
      <alignment horizontal="center" vertical="center" shrinkToFit="1"/>
    </xf>
    <xf numFmtId="0" fontId="2" fillId="2" borderId="85" xfId="0" applyFont="1" applyFill="1" applyBorder="1" applyAlignment="1">
      <alignment horizontal="center" vertical="center" wrapText="1"/>
    </xf>
    <xf numFmtId="0" fontId="2" fillId="2" borderId="86" xfId="0" applyFont="1" applyFill="1" applyBorder="1" applyAlignment="1">
      <alignment horizontal="center" vertical="center" wrapText="1"/>
    </xf>
    <xf numFmtId="0" fontId="2" fillId="2" borderId="9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3" borderId="12" xfId="0" applyFont="1" applyFill="1" applyBorder="1" applyAlignment="1">
      <alignment vertical="center" wrapText="1"/>
    </xf>
    <xf numFmtId="0" fontId="2" fillId="3" borderId="13" xfId="0" applyFont="1" applyFill="1" applyBorder="1" applyAlignment="1">
      <alignment vertical="center" wrapText="1"/>
    </xf>
    <xf numFmtId="0" fontId="2" fillId="3" borderId="42" xfId="0" applyFont="1" applyFill="1" applyBorder="1" applyAlignment="1">
      <alignment vertical="center" wrapText="1"/>
    </xf>
    <xf numFmtId="0" fontId="2" fillId="0" borderId="70" xfId="0" applyFont="1" applyBorder="1" applyAlignment="1">
      <alignment horizontal="center" vertical="center"/>
    </xf>
    <xf numFmtId="0" fontId="2" fillId="0" borderId="77" xfId="0" applyFont="1" applyBorder="1" applyAlignment="1">
      <alignment horizontal="center" vertical="center"/>
    </xf>
    <xf numFmtId="0" fontId="2" fillId="0" borderId="88" xfId="0" applyFont="1" applyBorder="1" applyAlignment="1">
      <alignment horizontal="center" vertical="center"/>
    </xf>
    <xf numFmtId="0" fontId="2" fillId="4" borderId="14" xfId="0" applyFont="1" applyFill="1" applyBorder="1" applyAlignment="1">
      <alignment vertical="center" wrapText="1" shrinkToFit="1"/>
    </xf>
    <xf numFmtId="0" fontId="2" fillId="4" borderId="15" xfId="0" applyFont="1" applyFill="1" applyBorder="1" applyAlignment="1">
      <alignment vertical="center" wrapText="1" shrinkToFit="1"/>
    </xf>
    <xf numFmtId="0" fontId="2" fillId="4" borderId="44" xfId="0" applyFont="1" applyFill="1" applyBorder="1" applyAlignment="1">
      <alignment vertical="center" wrapText="1" shrinkToFit="1"/>
    </xf>
    <xf numFmtId="0" fontId="4" fillId="0" borderId="72" xfId="0" applyFont="1" applyBorder="1" applyAlignment="1">
      <alignment horizontal="center" vertical="center"/>
    </xf>
    <xf numFmtId="0" fontId="4" fillId="0" borderId="78" xfId="0" applyFont="1" applyBorder="1" applyAlignment="1">
      <alignment horizontal="center" vertical="center"/>
    </xf>
    <xf numFmtId="0" fontId="2" fillId="0" borderId="72" xfId="0" applyFont="1" applyBorder="1" applyAlignment="1">
      <alignment horizontal="center" vertical="center"/>
    </xf>
    <xf numFmtId="0" fontId="2" fillId="0" borderId="78"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56" xfId="0" applyFont="1" applyBorder="1" applyAlignment="1">
      <alignment horizontal="center" vertical="center"/>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56"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56" xfId="0" applyFont="1" applyBorder="1" applyAlignment="1">
      <alignment horizontal="left" vertical="center" wrapText="1"/>
    </xf>
    <xf numFmtId="0" fontId="16" fillId="0" borderId="16" xfId="0" applyFont="1" applyBorder="1" applyAlignment="1">
      <alignment horizontal="left" vertical="center"/>
    </xf>
    <xf numFmtId="0" fontId="16" fillId="0" borderId="2" xfId="0" applyFont="1" applyBorder="1" applyAlignment="1">
      <alignment horizontal="left" vertical="center"/>
    </xf>
    <xf numFmtId="0" fontId="16" fillId="0" borderId="46" xfId="0" applyFont="1" applyBorder="1" applyAlignment="1">
      <alignment horizontal="left"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57" xfId="0" applyFont="1" applyBorder="1" applyAlignment="1">
      <alignment horizontal="center" vertical="center"/>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57"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57" xfId="0" applyFont="1" applyBorder="1" applyAlignment="1">
      <alignment horizontal="left" vertical="center" wrapText="1"/>
    </xf>
    <xf numFmtId="0" fontId="16" fillId="0" borderId="25" xfId="0" applyFont="1" applyBorder="1" applyAlignment="1">
      <alignment horizontal="left" vertical="center"/>
    </xf>
    <xf numFmtId="0" fontId="16" fillId="0" borderId="26" xfId="0" applyFont="1" applyBorder="1" applyAlignment="1">
      <alignment horizontal="left" vertical="center"/>
    </xf>
    <xf numFmtId="0" fontId="16" fillId="0" borderId="57" xfId="0" applyFont="1" applyBorder="1" applyAlignment="1">
      <alignment horizontal="left" vertical="center"/>
    </xf>
    <xf numFmtId="0" fontId="10" fillId="4" borderId="21" xfId="0" applyFont="1" applyFill="1" applyBorder="1" applyAlignment="1">
      <alignment vertical="center" wrapText="1" shrinkToFit="1"/>
    </xf>
    <xf numFmtId="0" fontId="11" fillId="4" borderId="22" xfId="0" applyFont="1" applyFill="1" applyBorder="1" applyAlignment="1">
      <alignment vertical="center" wrapText="1" shrinkToFit="1"/>
    </xf>
    <xf numFmtId="0" fontId="11" fillId="4" borderId="53" xfId="0" applyFont="1" applyFill="1" applyBorder="1" applyAlignment="1">
      <alignment vertical="center" wrapText="1" shrinkToFit="1"/>
    </xf>
    <xf numFmtId="0" fontId="4" fillId="0" borderId="74" xfId="0" applyFont="1" applyBorder="1" applyAlignment="1">
      <alignment horizontal="center" vertical="center"/>
    </xf>
    <xf numFmtId="0" fontId="4" fillId="0" borderId="7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17" fillId="4" borderId="14" xfId="0" applyFont="1" applyFill="1" applyBorder="1" applyAlignment="1">
      <alignment horizontal="left" vertical="center" wrapText="1" shrinkToFit="1"/>
    </xf>
    <xf numFmtId="0" fontId="17" fillId="4" borderId="15" xfId="0" applyFont="1" applyFill="1" applyBorder="1" applyAlignment="1">
      <alignment horizontal="left" vertical="center" wrapText="1" shrinkToFit="1"/>
    </xf>
    <xf numFmtId="0" fontId="17" fillId="4" borderId="44" xfId="0" applyFont="1" applyFill="1" applyBorder="1" applyAlignment="1">
      <alignment horizontal="left" vertical="center" wrapText="1" shrinkToFit="1"/>
    </xf>
    <xf numFmtId="0" fontId="2" fillId="5" borderId="27" xfId="0" applyFont="1" applyFill="1" applyBorder="1" applyAlignment="1">
      <alignment vertical="center" wrapText="1" shrinkToFit="1"/>
    </xf>
    <xf numFmtId="0" fontId="2" fillId="5" borderId="28" xfId="0" applyFont="1" applyFill="1" applyBorder="1" applyAlignment="1">
      <alignment vertical="center" wrapText="1" shrinkToFit="1"/>
    </xf>
    <xf numFmtId="0" fontId="2" fillId="5" borderId="58" xfId="0" applyFont="1" applyFill="1" applyBorder="1" applyAlignment="1">
      <alignment vertical="center" wrapText="1" shrinkToFit="1"/>
    </xf>
    <xf numFmtId="0" fontId="2" fillId="0" borderId="73" xfId="0" applyFont="1" applyFill="1" applyBorder="1" applyAlignment="1">
      <alignment vertical="center" wrapText="1"/>
    </xf>
    <xf numFmtId="0" fontId="2" fillId="0" borderId="58" xfId="0" applyFont="1" applyFill="1" applyBorder="1" applyAlignment="1">
      <alignment vertical="center" wrapText="1"/>
    </xf>
    <xf numFmtId="0" fontId="2" fillId="0" borderId="73" xfId="0" applyFont="1" applyBorder="1" applyAlignment="1">
      <alignment vertical="center" wrapText="1"/>
    </xf>
    <xf numFmtId="0" fontId="2" fillId="0" borderId="58" xfId="0" applyFont="1" applyBorder="1" applyAlignment="1">
      <alignment vertical="center" wrapText="1"/>
    </xf>
    <xf numFmtId="0" fontId="18" fillId="0" borderId="27" xfId="0" applyFont="1" applyFill="1" applyBorder="1" applyAlignment="1">
      <alignment horizontal="left" vertical="center"/>
    </xf>
    <xf numFmtId="0" fontId="18" fillId="0" borderId="28" xfId="0" applyFont="1" applyFill="1" applyBorder="1" applyAlignment="1">
      <alignment horizontal="left" vertical="center"/>
    </xf>
    <xf numFmtId="0" fontId="18" fillId="0" borderId="58" xfId="0" applyFont="1" applyFill="1" applyBorder="1" applyAlignment="1">
      <alignment horizontal="left" vertical="center"/>
    </xf>
    <xf numFmtId="0" fontId="2" fillId="5" borderId="29" xfId="0" applyFont="1" applyFill="1" applyBorder="1" applyAlignment="1">
      <alignment vertical="center" wrapText="1" shrinkToFit="1"/>
    </xf>
    <xf numFmtId="0" fontId="2" fillId="5" borderId="30" xfId="0" applyFont="1" applyFill="1" applyBorder="1" applyAlignment="1">
      <alignment vertical="center" wrapText="1" shrinkToFit="1"/>
    </xf>
    <xf numFmtId="0" fontId="2" fillId="5" borderId="59" xfId="0" applyFont="1" applyFill="1" applyBorder="1" applyAlignment="1">
      <alignment vertical="center" wrapText="1" shrinkToFit="1"/>
    </xf>
    <xf numFmtId="0" fontId="4" fillId="0" borderId="75" xfId="0" applyFont="1" applyFill="1" applyBorder="1" applyAlignment="1">
      <alignment vertical="center" wrapText="1"/>
    </xf>
    <xf numFmtId="0" fontId="4" fillId="0" borderId="59" xfId="0" applyFont="1" applyFill="1" applyBorder="1" applyAlignment="1">
      <alignment vertical="center" wrapText="1"/>
    </xf>
    <xf numFmtId="0" fontId="2" fillId="0" borderId="75" xfId="0" applyFont="1" applyBorder="1" applyAlignment="1">
      <alignment horizontal="left" vertical="center" wrapText="1"/>
    </xf>
    <xf numFmtId="0" fontId="2" fillId="0" borderId="59" xfId="0" applyFont="1" applyBorder="1" applyAlignment="1">
      <alignment horizontal="left" vertical="center" wrapText="1"/>
    </xf>
    <xf numFmtId="0" fontId="18" fillId="0" borderId="29" xfId="0" applyFont="1" applyFill="1" applyBorder="1" applyAlignment="1">
      <alignment horizontal="left" vertical="center"/>
    </xf>
    <xf numFmtId="0" fontId="18" fillId="0" borderId="30" xfId="0" applyFont="1" applyFill="1" applyBorder="1" applyAlignment="1">
      <alignment horizontal="left" vertical="center"/>
    </xf>
    <xf numFmtId="0" fontId="18" fillId="0" borderId="59" xfId="0" applyFont="1" applyFill="1" applyBorder="1" applyAlignment="1">
      <alignment horizontal="left" vertical="center"/>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56" xfId="0" applyFont="1" applyBorder="1" applyAlignment="1">
      <alignmen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53" xfId="0" applyFont="1" applyBorder="1" applyAlignment="1">
      <alignment horizontal="left" vertical="center" wrapText="1"/>
    </xf>
    <xf numFmtId="0" fontId="16" fillId="0" borderId="24" xfId="0" applyFont="1" applyBorder="1" applyAlignment="1">
      <alignment horizontal="left" vertical="center"/>
    </xf>
    <xf numFmtId="0" fontId="16" fillId="0" borderId="56" xfId="0" applyFont="1" applyBorder="1" applyAlignment="1">
      <alignment horizontal="left" vertical="center"/>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57" xfId="0" applyFont="1" applyBorder="1" applyAlignment="1">
      <alignment vertical="center" wrapText="1"/>
    </xf>
    <xf numFmtId="0" fontId="5" fillId="4" borderId="21" xfId="0" applyFont="1" applyFill="1" applyBorder="1" applyAlignment="1">
      <alignment horizontal="left" vertical="center"/>
    </xf>
    <xf numFmtId="0" fontId="2" fillId="4" borderId="22" xfId="0" applyFont="1" applyFill="1" applyBorder="1" applyAlignment="1">
      <alignment horizontal="left" vertical="center"/>
    </xf>
    <xf numFmtId="0" fontId="2" fillId="4" borderId="53" xfId="0" applyFont="1" applyFill="1" applyBorder="1" applyAlignment="1">
      <alignment horizontal="left" vertical="center"/>
    </xf>
    <xf numFmtId="0" fontId="4" fillId="0" borderId="80" xfId="0" applyFont="1" applyBorder="1" applyAlignment="1">
      <alignment horizontal="center" vertical="center"/>
    </xf>
    <xf numFmtId="0" fontId="19" fillId="4" borderId="22" xfId="0" applyFont="1" applyFill="1" applyBorder="1" applyAlignment="1">
      <alignment horizontal="left" vertical="center"/>
    </xf>
    <xf numFmtId="0" fontId="19" fillId="4" borderId="53" xfId="0" applyFont="1" applyFill="1" applyBorder="1" applyAlignment="1">
      <alignment horizontal="left" vertical="center"/>
    </xf>
    <xf numFmtId="0" fontId="5" fillId="0" borderId="73" xfId="0" applyFont="1" applyBorder="1" applyAlignment="1">
      <alignment vertical="center" wrapText="1"/>
    </xf>
    <xf numFmtId="0" fontId="16" fillId="0" borderId="92" xfId="0" applyFont="1" applyFill="1" applyBorder="1" applyAlignment="1">
      <alignment horizontal="left" vertical="center" wrapText="1"/>
    </xf>
    <xf numFmtId="0" fontId="16" fillId="0" borderId="48" xfId="0" applyFont="1" applyFill="1" applyBorder="1" applyAlignment="1">
      <alignment horizontal="left" vertical="center" wrapText="1"/>
    </xf>
    <xf numFmtId="0" fontId="16" fillId="0" borderId="96" xfId="0" applyFont="1" applyFill="1" applyBorder="1" applyAlignment="1">
      <alignment horizontal="left" vertical="center" wrapText="1"/>
    </xf>
    <xf numFmtId="0" fontId="2" fillId="5" borderId="31" xfId="0" applyFont="1" applyFill="1" applyBorder="1" applyAlignment="1">
      <alignment vertical="center" wrapText="1" shrinkToFit="1"/>
    </xf>
    <xf numFmtId="0" fontId="2" fillId="5" borderId="32" xfId="0" applyFont="1" applyFill="1" applyBorder="1" applyAlignment="1">
      <alignment vertical="center" wrapText="1" shrinkToFit="1"/>
    </xf>
    <xf numFmtId="0" fontId="2" fillId="5" borderId="62" xfId="0" applyFont="1" applyFill="1" applyBorder="1" applyAlignment="1">
      <alignment vertical="center" wrapText="1" shrinkToFit="1"/>
    </xf>
    <xf numFmtId="0" fontId="4" fillId="6" borderId="76" xfId="0" applyFont="1" applyFill="1" applyBorder="1" applyAlignment="1">
      <alignment vertical="center" wrapText="1"/>
    </xf>
    <xf numFmtId="0" fontId="4" fillId="6" borderId="62" xfId="0" applyFont="1" applyFill="1" applyBorder="1" applyAlignment="1">
      <alignment vertical="center" wrapText="1"/>
    </xf>
    <xf numFmtId="0" fontId="2" fillId="0" borderId="76" xfId="0" applyFont="1" applyBorder="1" applyAlignment="1">
      <alignment horizontal="left" vertical="center" wrapText="1"/>
    </xf>
    <xf numFmtId="0" fontId="2" fillId="0" borderId="62" xfId="0" applyFont="1" applyBorder="1" applyAlignment="1">
      <alignment horizontal="left" vertical="center" wrapText="1"/>
    </xf>
    <xf numFmtId="0" fontId="16" fillId="0" borderId="93" xfId="0" applyFont="1" applyFill="1" applyBorder="1" applyAlignment="1">
      <alignment horizontal="left" vertical="center" wrapText="1"/>
    </xf>
    <xf numFmtId="0" fontId="16" fillId="0" borderId="51" xfId="0" applyFont="1" applyFill="1" applyBorder="1" applyAlignment="1">
      <alignment horizontal="left" vertical="center" wrapText="1"/>
    </xf>
    <xf numFmtId="0" fontId="16" fillId="0" borderId="97" xfId="0" applyFont="1" applyFill="1" applyBorder="1" applyAlignment="1">
      <alignment horizontal="left" vertical="center" wrapText="1"/>
    </xf>
    <xf numFmtId="0" fontId="2" fillId="0" borderId="76" xfId="0" applyFont="1" applyBorder="1" applyAlignment="1">
      <alignment vertical="center" wrapText="1"/>
    </xf>
    <xf numFmtId="0" fontId="2" fillId="0" borderId="62" xfId="0" applyFont="1" applyBorder="1" applyAlignment="1">
      <alignment vertical="center" wrapText="1"/>
    </xf>
    <xf numFmtId="0" fontId="16" fillId="0" borderId="93" xfId="0" applyFont="1" applyFill="1" applyBorder="1" applyAlignment="1">
      <alignment horizontal="left" vertical="center"/>
    </xf>
    <xf numFmtId="0" fontId="16" fillId="0" borderId="51" xfId="0" applyFont="1" applyFill="1" applyBorder="1" applyAlignment="1">
      <alignment horizontal="left" vertical="center"/>
    </xf>
    <xf numFmtId="0" fontId="16" fillId="0" borderId="97" xfId="0" applyFont="1" applyFill="1" applyBorder="1" applyAlignment="1">
      <alignment horizontal="left" vertical="center"/>
    </xf>
    <xf numFmtId="0" fontId="2" fillId="5" borderId="19" xfId="0" applyFont="1" applyFill="1" applyBorder="1" applyAlignment="1">
      <alignment vertical="center" wrapText="1"/>
    </xf>
    <xf numFmtId="0" fontId="2" fillId="5" borderId="20" xfId="0" applyFont="1" applyFill="1" applyBorder="1" applyAlignment="1">
      <alignment vertical="center" wrapText="1"/>
    </xf>
    <xf numFmtId="0" fontId="2" fillId="5" borderId="52" xfId="0" applyFont="1" applyFill="1" applyBorder="1" applyAlignment="1">
      <alignment vertical="center" wrapText="1"/>
    </xf>
    <xf numFmtId="0" fontId="4" fillId="6" borderId="75" xfId="0" applyFont="1" applyFill="1" applyBorder="1" applyAlignment="1">
      <alignment vertical="center" wrapText="1"/>
    </xf>
    <xf numFmtId="0" fontId="4" fillId="6" borderId="59" xfId="0" applyFont="1" applyFill="1" applyBorder="1" applyAlignment="1">
      <alignment vertical="center" wrapText="1"/>
    </xf>
    <xf numFmtId="0" fontId="4" fillId="0" borderId="76" xfId="0" applyFont="1" applyBorder="1" applyAlignment="1">
      <alignment horizontal="left" vertical="center" wrapText="1"/>
    </xf>
    <xf numFmtId="0" fontId="4" fillId="0" borderId="62" xfId="0" applyFont="1" applyBorder="1" applyAlignment="1">
      <alignment horizontal="left" vertical="center" wrapText="1"/>
    </xf>
    <xf numFmtId="0" fontId="16" fillId="0" borderId="19"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52" xfId="0" applyFont="1" applyFill="1" applyBorder="1" applyAlignment="1">
      <alignment horizontal="left" vertical="center" wrapText="1"/>
    </xf>
    <xf numFmtId="0" fontId="4" fillId="0" borderId="23" xfId="0" applyFont="1" applyBorder="1" applyAlignment="1">
      <alignment vertical="center" wrapText="1"/>
    </xf>
    <xf numFmtId="0" fontId="4" fillId="0" borderId="56" xfId="0" applyFont="1" applyBorder="1" applyAlignment="1">
      <alignment vertical="center" wrapText="1"/>
    </xf>
    <xf numFmtId="0" fontId="2" fillId="3" borderId="11" xfId="0" applyFont="1" applyFill="1" applyBorder="1" applyAlignment="1">
      <alignment vertical="center" wrapText="1"/>
    </xf>
    <xf numFmtId="0" fontId="2" fillId="3" borderId="5" xfId="0" applyFont="1" applyFill="1" applyBorder="1" applyAlignment="1">
      <alignment vertical="center" wrapText="1"/>
    </xf>
    <xf numFmtId="0" fontId="2" fillId="3" borderId="39" xfId="0" applyFont="1" applyFill="1" applyBorder="1" applyAlignment="1">
      <alignment vertical="center" wrapText="1"/>
    </xf>
    <xf numFmtId="0" fontId="4" fillId="0" borderId="70" xfId="0" applyFont="1" applyBorder="1" applyAlignment="1">
      <alignment horizontal="center" vertical="center"/>
    </xf>
    <xf numFmtId="0" fontId="4" fillId="0" borderId="77" xfId="0" applyFont="1" applyBorder="1" applyAlignment="1">
      <alignment horizontal="center" vertical="center"/>
    </xf>
    <xf numFmtId="0" fontId="19" fillId="3" borderId="11"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19" fillId="3" borderId="39" xfId="0" applyFont="1" applyFill="1" applyBorder="1" applyAlignment="1">
      <alignment horizontal="left" vertical="center" wrapText="1"/>
    </xf>
    <xf numFmtId="0" fontId="2" fillId="4" borderId="14" xfId="0" applyFont="1" applyFill="1" applyBorder="1" applyAlignment="1">
      <alignment vertical="center"/>
    </xf>
    <xf numFmtId="0" fontId="2" fillId="4" borderId="15" xfId="0" applyFont="1" applyFill="1" applyBorder="1" applyAlignment="1">
      <alignment vertical="center"/>
    </xf>
    <xf numFmtId="0" fontId="2" fillId="4" borderId="44" xfId="0" applyFont="1" applyFill="1" applyBorder="1" applyAlignment="1">
      <alignment vertical="center"/>
    </xf>
    <xf numFmtId="0" fontId="19" fillId="4" borderId="14" xfId="0" applyFont="1" applyFill="1" applyBorder="1" applyAlignment="1">
      <alignment horizontal="left" vertical="center"/>
    </xf>
    <xf numFmtId="0" fontId="19" fillId="4" borderId="15" xfId="0" applyFont="1" applyFill="1" applyBorder="1" applyAlignment="1">
      <alignment horizontal="left" vertical="center"/>
    </xf>
    <xf numFmtId="0" fontId="19" fillId="4" borderId="44" xfId="0" applyFont="1" applyFill="1" applyBorder="1" applyAlignment="1">
      <alignment horizontal="left" vertical="center"/>
    </xf>
    <xf numFmtId="0" fontId="2" fillId="5" borderId="16" xfId="0" applyFont="1" applyFill="1" applyBorder="1" applyAlignment="1">
      <alignment vertical="center" wrapText="1"/>
    </xf>
    <xf numFmtId="0" fontId="2" fillId="5" borderId="2" xfId="0" applyFont="1" applyFill="1" applyBorder="1" applyAlignment="1">
      <alignment vertical="center" wrapText="1"/>
    </xf>
    <xf numFmtId="0" fontId="2" fillId="5" borderId="46" xfId="0" applyFont="1" applyFill="1" applyBorder="1" applyAlignment="1">
      <alignment vertical="center" wrapText="1"/>
    </xf>
    <xf numFmtId="0" fontId="2" fillId="6" borderId="73" xfId="0" applyFont="1" applyFill="1" applyBorder="1" applyAlignment="1">
      <alignment vertical="center" wrapText="1"/>
    </xf>
    <xf numFmtId="0" fontId="2" fillId="6" borderId="58" xfId="0" applyFont="1" applyFill="1" applyBorder="1" applyAlignment="1">
      <alignment vertical="center" wrapText="1"/>
    </xf>
    <xf numFmtId="0" fontId="2" fillId="0" borderId="73" xfId="0" applyFont="1" applyBorder="1" applyAlignment="1">
      <alignment horizontal="left" vertical="center" wrapText="1"/>
    </xf>
    <xf numFmtId="0" fontId="2" fillId="0" borderId="58" xfId="0" applyFont="1" applyBorder="1" applyAlignment="1">
      <alignment horizontal="left" vertical="center" wrapText="1"/>
    </xf>
    <xf numFmtId="0" fontId="16" fillId="0" borderId="27"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6" fillId="0" borderId="58" xfId="0" applyFont="1" applyFill="1" applyBorder="1" applyAlignment="1">
      <alignment horizontal="left" vertical="center" wrapText="1"/>
    </xf>
    <xf numFmtId="0" fontId="2" fillId="6" borderId="75" xfId="0" applyFont="1" applyFill="1" applyBorder="1" applyAlignment="1">
      <alignment vertical="center" wrapText="1"/>
    </xf>
    <xf numFmtId="0" fontId="2" fillId="6" borderId="59" xfId="0" applyFont="1" applyFill="1" applyBorder="1" applyAlignment="1">
      <alignment vertical="center" wrapText="1"/>
    </xf>
    <xf numFmtId="0" fontId="16" fillId="0" borderId="31"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6" fillId="0" borderId="62" xfId="0" applyFont="1" applyFill="1" applyBorder="1" applyAlignment="1">
      <alignment horizontal="left" vertical="center" wrapText="1"/>
    </xf>
    <xf numFmtId="0" fontId="2" fillId="0" borderId="23" xfId="0" applyFont="1" applyFill="1" applyBorder="1" applyAlignment="1">
      <alignment vertical="center" wrapText="1"/>
    </xf>
    <xf numFmtId="0" fontId="2" fillId="0" borderId="24" xfId="0" applyFont="1" applyFill="1" applyBorder="1" applyAlignment="1">
      <alignment vertical="center" wrapText="1"/>
    </xf>
    <xf numFmtId="0" fontId="2" fillId="0" borderId="56" xfId="0" applyFont="1" applyFill="1" applyBorder="1" applyAlignment="1">
      <alignment vertical="center" wrapText="1"/>
    </xf>
    <xf numFmtId="0" fontId="2" fillId="6" borderId="25" xfId="0" applyFont="1" applyFill="1" applyBorder="1" applyAlignment="1">
      <alignment vertical="center" wrapText="1"/>
    </xf>
    <xf numFmtId="0" fontId="2" fillId="6" borderId="26" xfId="0" applyFont="1" applyFill="1" applyBorder="1" applyAlignment="1">
      <alignment vertical="center" wrapText="1"/>
    </xf>
    <xf numFmtId="0" fontId="2" fillId="6" borderId="57" xfId="0" applyFont="1" applyFill="1" applyBorder="1" applyAlignment="1">
      <alignment vertical="center" wrapText="1"/>
    </xf>
    <xf numFmtId="0" fontId="5" fillId="4" borderId="21" xfId="0" applyFont="1" applyFill="1" applyBorder="1" applyAlignment="1">
      <alignment vertical="center" wrapText="1"/>
    </xf>
    <xf numFmtId="0" fontId="2" fillId="4" borderId="22" xfId="0" applyFont="1" applyFill="1" applyBorder="1" applyAlignment="1">
      <alignment vertical="center" wrapText="1"/>
    </xf>
    <xf numFmtId="0" fontId="2" fillId="4" borderId="53" xfId="0" applyFont="1" applyFill="1" applyBorder="1" applyAlignment="1">
      <alignment vertical="center" wrapText="1"/>
    </xf>
    <xf numFmtId="0" fontId="19" fillId="4" borderId="21" xfId="0" applyFont="1" applyFill="1" applyBorder="1" applyAlignment="1">
      <alignment horizontal="left" vertical="center" wrapText="1"/>
    </xf>
    <xf numFmtId="0" fontId="19" fillId="4" borderId="22" xfId="0" applyFont="1" applyFill="1" applyBorder="1" applyAlignment="1">
      <alignment horizontal="left" vertical="center" wrapText="1"/>
    </xf>
    <xf numFmtId="0" fontId="19" fillId="4" borderId="5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5" fillId="0" borderId="2" xfId="0" applyFont="1" applyBorder="1" applyAlignment="1">
      <alignment vertical="center" wrapText="1"/>
    </xf>
    <xf numFmtId="0" fontId="2" fillId="0" borderId="46" xfId="0" applyFont="1" applyBorder="1" applyAlignment="1">
      <alignment vertical="center"/>
    </xf>
    <xf numFmtId="0" fontId="16" fillId="0" borderId="16"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46" xfId="0" applyFont="1" applyFill="1" applyBorder="1" applyAlignment="1">
      <alignment horizontal="left" vertical="center" wrapText="1"/>
    </xf>
    <xf numFmtId="0" fontId="2" fillId="5" borderId="29" xfId="0" applyFont="1" applyFill="1" applyBorder="1" applyAlignment="1">
      <alignment vertical="center" wrapText="1"/>
    </xf>
    <xf numFmtId="0" fontId="2" fillId="5" borderId="30" xfId="0" applyFont="1" applyFill="1" applyBorder="1" applyAlignment="1">
      <alignment vertical="center" wrapText="1"/>
    </xf>
    <xf numFmtId="0" fontId="2" fillId="5" borderId="59" xfId="0" applyFont="1" applyFill="1" applyBorder="1" applyAlignment="1">
      <alignment vertical="center" wrapText="1"/>
    </xf>
    <xf numFmtId="0" fontId="5" fillId="0" borderId="30" xfId="0" applyFont="1" applyFill="1" applyBorder="1" applyAlignment="1">
      <alignment horizontal="left" vertical="center" wrapText="1"/>
    </xf>
    <xf numFmtId="0" fontId="2" fillId="0" borderId="59" xfId="0" applyFont="1" applyFill="1" applyBorder="1" applyAlignment="1">
      <alignment horizontal="left" vertical="center" wrapText="1"/>
    </xf>
    <xf numFmtId="0" fontId="2" fillId="0" borderId="30" xfId="0" applyFont="1" applyBorder="1" applyAlignment="1">
      <alignment vertical="center" wrapText="1"/>
    </xf>
    <xf numFmtId="0" fontId="2" fillId="0" borderId="59" xfId="0" applyFont="1" applyBorder="1" applyAlignment="1">
      <alignment vertical="center" wrapText="1"/>
    </xf>
    <xf numFmtId="0" fontId="16" fillId="0" borderId="29"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16" fillId="0" borderId="59" xfId="0" applyFont="1" applyFill="1" applyBorder="1" applyAlignment="1">
      <alignment horizontal="lef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53" xfId="0" applyFont="1" applyBorder="1" applyAlignment="1">
      <alignment vertical="center" wrapText="1"/>
    </xf>
    <xf numFmtId="0" fontId="5" fillId="0" borderId="73"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2" fillId="0" borderId="62"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75" xfId="0" applyFont="1" applyBorder="1" applyAlignment="1">
      <alignment vertical="center"/>
    </xf>
    <xf numFmtId="0" fontId="2" fillId="0" borderId="59" xfId="0" applyFont="1" applyBorder="1" applyAlignment="1">
      <alignment vertical="center"/>
    </xf>
    <xf numFmtId="0" fontId="2" fillId="6" borderId="21" xfId="0" applyFont="1" applyFill="1" applyBorder="1" applyAlignment="1">
      <alignment vertical="center" wrapText="1"/>
    </xf>
    <xf numFmtId="0" fontId="2" fillId="6" borderId="22" xfId="0" applyFont="1" applyFill="1" applyBorder="1" applyAlignment="1">
      <alignment vertical="center" wrapText="1"/>
    </xf>
    <xf numFmtId="0" fontId="2" fillId="6" borderId="53" xfId="0" applyFont="1" applyFill="1" applyBorder="1" applyAlignment="1">
      <alignment vertical="center" wrapText="1"/>
    </xf>
    <xf numFmtId="0" fontId="2" fillId="0" borderId="74" xfId="0" applyFont="1" applyBorder="1" applyAlignment="1">
      <alignment horizontal="center" vertical="center"/>
    </xf>
    <xf numFmtId="0" fontId="2" fillId="0" borderId="80" xfId="0" applyFont="1" applyBorder="1" applyAlignment="1">
      <alignment horizontal="center" vertical="center"/>
    </xf>
    <xf numFmtId="0" fontId="2" fillId="6" borderId="23" xfId="0" applyFont="1" applyFill="1" applyBorder="1" applyAlignment="1">
      <alignment horizontal="left" vertical="center" wrapText="1"/>
    </xf>
    <xf numFmtId="0" fontId="2" fillId="6" borderId="24" xfId="0" applyFont="1" applyFill="1" applyBorder="1" applyAlignment="1">
      <alignment horizontal="left" vertical="center" wrapText="1"/>
    </xf>
    <xf numFmtId="0" fontId="2" fillId="6" borderId="56" xfId="0" applyFont="1" applyFill="1" applyBorder="1" applyAlignment="1">
      <alignment horizontal="left" vertical="center" wrapText="1"/>
    </xf>
    <xf numFmtId="0" fontId="19" fillId="4" borderId="21" xfId="0" applyFont="1" applyFill="1" applyBorder="1" applyAlignment="1">
      <alignment horizontal="left" vertical="center"/>
    </xf>
    <xf numFmtId="0" fontId="2" fillId="6" borderId="27" xfId="0" applyFont="1" applyFill="1" applyBorder="1" applyAlignment="1">
      <alignment vertical="center" wrapText="1" shrinkToFit="1"/>
    </xf>
    <xf numFmtId="0" fontId="2" fillId="6" borderId="28" xfId="0" applyFont="1" applyFill="1" applyBorder="1" applyAlignment="1">
      <alignment vertical="center" wrapText="1" shrinkToFit="1"/>
    </xf>
    <xf numFmtId="0" fontId="2" fillId="6" borderId="58" xfId="0" applyFont="1" applyFill="1" applyBorder="1" applyAlignment="1">
      <alignment vertical="center" wrapText="1" shrinkToFit="1"/>
    </xf>
    <xf numFmtId="0" fontId="2" fillId="6" borderId="31" xfId="0" applyFont="1" applyFill="1" applyBorder="1" applyAlignment="1">
      <alignment vertical="center" wrapText="1" shrinkToFit="1"/>
    </xf>
    <xf numFmtId="0" fontId="2" fillId="6" borderId="32" xfId="0" applyFont="1" applyFill="1" applyBorder="1" applyAlignment="1">
      <alignment vertical="center" wrapText="1" shrinkToFit="1"/>
    </xf>
    <xf numFmtId="0" fontId="2" fillId="6" borderId="62" xfId="0" applyFont="1" applyFill="1" applyBorder="1" applyAlignment="1">
      <alignment vertical="center" wrapText="1" shrinkToFit="1"/>
    </xf>
    <xf numFmtId="0" fontId="2" fillId="6" borderId="76" xfId="0" applyFont="1" applyFill="1" applyBorder="1" applyAlignment="1">
      <alignment vertical="center" wrapText="1"/>
    </xf>
    <xf numFmtId="0" fontId="2" fillId="6" borderId="62" xfId="0" applyFont="1" applyFill="1" applyBorder="1" applyAlignment="1">
      <alignment vertical="center" wrapText="1"/>
    </xf>
    <xf numFmtId="0" fontId="2" fillId="6" borderId="29" xfId="0" applyFont="1" applyFill="1" applyBorder="1" applyAlignment="1">
      <alignment vertical="center" wrapText="1" shrinkToFit="1"/>
    </xf>
    <xf numFmtId="0" fontId="2" fillId="6" borderId="30" xfId="0" applyFont="1" applyFill="1" applyBorder="1" applyAlignment="1">
      <alignment vertical="center" wrapText="1" shrinkToFit="1"/>
    </xf>
    <xf numFmtId="0" fontId="2" fillId="6" borderId="59" xfId="0" applyFont="1" applyFill="1" applyBorder="1" applyAlignment="1">
      <alignment vertical="center" wrapText="1" shrinkToFit="1"/>
    </xf>
    <xf numFmtId="0" fontId="2" fillId="0" borderId="75" xfId="0" applyFont="1" applyFill="1" applyBorder="1" applyAlignment="1">
      <alignment vertical="center" wrapText="1"/>
    </xf>
    <xf numFmtId="0" fontId="2" fillId="0" borderId="59" xfId="0" applyFont="1" applyFill="1" applyBorder="1" applyAlignment="1">
      <alignment vertical="center" wrapText="1"/>
    </xf>
    <xf numFmtId="0" fontId="9" fillId="6" borderId="23" xfId="0" applyFont="1" applyFill="1" applyBorder="1" applyAlignment="1">
      <alignment horizontal="center" vertical="center"/>
    </xf>
    <xf numFmtId="0" fontId="9" fillId="6" borderId="24" xfId="0" applyFont="1" applyFill="1" applyBorder="1" applyAlignment="1">
      <alignment horizontal="center" vertical="center"/>
    </xf>
    <xf numFmtId="0" fontId="9" fillId="6" borderId="56" xfId="0" applyFont="1" applyFill="1" applyBorder="1" applyAlignment="1">
      <alignment horizontal="center" vertical="center"/>
    </xf>
    <xf numFmtId="0" fontId="9" fillId="6" borderId="25" xfId="0" applyFont="1" applyFill="1" applyBorder="1" applyAlignment="1">
      <alignment horizontal="center" vertical="center"/>
    </xf>
    <xf numFmtId="0" fontId="9" fillId="6" borderId="26" xfId="0" applyFont="1" applyFill="1" applyBorder="1" applyAlignment="1">
      <alignment horizontal="center" vertical="center"/>
    </xf>
    <xf numFmtId="0" fontId="9" fillId="6" borderId="57" xfId="0" applyFont="1" applyFill="1" applyBorder="1" applyAlignment="1">
      <alignment horizontal="center" vertical="center"/>
    </xf>
    <xf numFmtId="0" fontId="8" fillId="0" borderId="74" xfId="0" applyFont="1" applyBorder="1" applyAlignment="1">
      <alignment horizontal="center" vertical="center"/>
    </xf>
    <xf numFmtId="0" fontId="8" fillId="0" borderId="80" xfId="0" applyFont="1" applyBorder="1" applyAlignment="1">
      <alignment horizontal="center" vertical="center"/>
    </xf>
    <xf numFmtId="0" fontId="2" fillId="5" borderId="27" xfId="0" applyFont="1" applyFill="1" applyBorder="1" applyAlignment="1">
      <alignment vertical="center" wrapText="1"/>
    </xf>
    <xf numFmtId="0" fontId="2" fillId="5" borderId="28" xfId="0" applyFont="1" applyFill="1" applyBorder="1" applyAlignment="1">
      <alignment vertical="center" wrapText="1"/>
    </xf>
    <xf numFmtId="0" fontId="2" fillId="5" borderId="58" xfId="0" applyFont="1" applyFill="1" applyBorder="1" applyAlignment="1">
      <alignment vertical="center" wrapText="1"/>
    </xf>
    <xf numFmtId="0" fontId="4" fillId="6" borderId="73" xfId="0" applyFont="1" applyFill="1" applyBorder="1" applyAlignment="1">
      <alignment vertical="center" wrapText="1"/>
    </xf>
    <xf numFmtId="0" fontId="4" fillId="6" borderId="58" xfId="0" applyFont="1" applyFill="1" applyBorder="1" applyAlignment="1">
      <alignment vertical="center" wrapText="1"/>
    </xf>
    <xf numFmtId="0" fontId="2" fillId="0" borderId="1" xfId="0" applyFont="1" applyBorder="1" applyAlignment="1">
      <alignment horizontal="left" vertical="center" wrapText="1"/>
    </xf>
    <xf numFmtId="0" fontId="2" fillId="0" borderId="46" xfId="0" applyFont="1" applyBorder="1" applyAlignment="1">
      <alignment horizontal="left" vertical="center" wrapText="1"/>
    </xf>
    <xf numFmtId="0" fontId="4" fillId="0" borderId="76" xfId="0" applyFont="1" applyFill="1" applyBorder="1" applyAlignment="1">
      <alignment vertical="center" wrapText="1"/>
    </xf>
    <xf numFmtId="0" fontId="4" fillId="0" borderId="62" xfId="0" applyFont="1" applyFill="1" applyBorder="1" applyAlignment="1">
      <alignment vertical="center" wrapText="1"/>
    </xf>
    <xf numFmtId="0" fontId="2" fillId="5" borderId="31" xfId="0" applyFont="1" applyFill="1" applyBorder="1" applyAlignment="1">
      <alignment vertical="center" wrapText="1"/>
    </xf>
    <xf numFmtId="0" fontId="2" fillId="5" borderId="32" xfId="0" applyFont="1" applyFill="1" applyBorder="1" applyAlignment="1">
      <alignment vertical="center" wrapText="1"/>
    </xf>
    <xf numFmtId="0" fontId="2" fillId="5" borderId="62" xfId="0" applyFont="1" applyFill="1" applyBorder="1" applyAlignment="1">
      <alignment vertical="center" wrapText="1"/>
    </xf>
    <xf numFmtId="0" fontId="4" fillId="0" borderId="76" xfId="0" applyFont="1" applyBorder="1" applyAlignment="1">
      <alignment vertical="center" wrapText="1"/>
    </xf>
    <xf numFmtId="0" fontId="4" fillId="0" borderId="62" xfId="0" applyFont="1" applyBorder="1" applyAlignment="1">
      <alignment vertical="center" wrapText="1"/>
    </xf>
    <xf numFmtId="0" fontId="2" fillId="0" borderId="71" xfId="0" applyFont="1" applyBorder="1" applyAlignment="1">
      <alignment horizontal="left" vertical="center" wrapText="1"/>
    </xf>
    <xf numFmtId="0" fontId="9" fillId="2" borderId="11"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39" xfId="0" applyFont="1" applyFill="1" applyBorder="1" applyAlignment="1">
      <alignment horizontal="center" vertical="center"/>
    </xf>
    <xf numFmtId="0" fontId="19" fillId="2" borderId="5" xfId="0" applyFont="1" applyFill="1" applyBorder="1" applyAlignment="1">
      <alignment horizontal="left" vertical="center" wrapText="1"/>
    </xf>
    <xf numFmtId="0" fontId="19" fillId="2" borderId="5" xfId="0" applyFont="1" applyFill="1" applyBorder="1" applyAlignment="1">
      <alignment horizontal="left" vertical="center"/>
    </xf>
    <xf numFmtId="0" fontId="19" fillId="2" borderId="39" xfId="0" applyFont="1" applyFill="1" applyBorder="1" applyAlignment="1">
      <alignment horizontal="left" vertical="center"/>
    </xf>
    <xf numFmtId="0" fontId="6" fillId="8" borderId="14" xfId="0" applyFont="1" applyFill="1" applyBorder="1" applyAlignment="1">
      <alignment horizontal="center" vertical="center"/>
    </xf>
    <xf numFmtId="0" fontId="6" fillId="8" borderId="15" xfId="0" applyFont="1" applyFill="1" applyBorder="1" applyAlignment="1">
      <alignment horizontal="center" vertical="center"/>
    </xf>
    <xf numFmtId="0" fontId="6" fillId="8" borderId="4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8" xfId="0" applyFont="1" applyFill="1" applyBorder="1" applyAlignment="1">
      <alignment horizontal="center" vertical="center"/>
    </xf>
    <xf numFmtId="0" fontId="16" fillId="6" borderId="102" xfId="0" applyFont="1" applyFill="1" applyBorder="1" applyAlignment="1">
      <alignment horizontal="left" vertical="center"/>
    </xf>
    <xf numFmtId="0" fontId="16" fillId="6" borderId="103" xfId="0" applyFont="1" applyFill="1" applyBorder="1" applyAlignment="1">
      <alignment horizontal="left" vertical="center"/>
    </xf>
    <xf numFmtId="0" fontId="16" fillId="6" borderId="78" xfId="0" applyFont="1" applyFill="1" applyBorder="1" applyAlignment="1">
      <alignment horizontal="left" vertical="center"/>
    </xf>
    <xf numFmtId="0" fontId="9" fillId="0" borderId="23" xfId="0" applyFont="1" applyFill="1" applyBorder="1" applyAlignment="1">
      <alignment vertical="center" wrapText="1"/>
    </xf>
    <xf numFmtId="0" fontId="9" fillId="0" borderId="24" xfId="0" applyFont="1" applyFill="1" applyBorder="1" applyAlignment="1">
      <alignment vertical="center" wrapText="1"/>
    </xf>
    <xf numFmtId="0" fontId="9" fillId="0" borderId="56" xfId="0" applyFont="1" applyFill="1" applyBorder="1" applyAlignment="1">
      <alignment vertical="center" wrapText="1"/>
    </xf>
    <xf numFmtId="0" fontId="12" fillId="0" borderId="23" xfId="0" applyFont="1" applyFill="1" applyBorder="1" applyAlignment="1">
      <alignment horizontal="left" vertical="center" wrapText="1"/>
    </xf>
    <xf numFmtId="0" fontId="12" fillId="0" borderId="24" xfId="0" applyFont="1" applyFill="1" applyBorder="1" applyAlignment="1">
      <alignment horizontal="left" vertical="center"/>
    </xf>
    <xf numFmtId="0" fontId="12" fillId="0" borderId="56" xfId="0" applyFont="1" applyFill="1" applyBorder="1" applyAlignment="1">
      <alignment horizontal="left" vertical="center"/>
    </xf>
    <xf numFmtId="0" fontId="16" fillId="6" borderId="23" xfId="0" applyFont="1" applyFill="1" applyBorder="1" applyAlignment="1">
      <alignment horizontal="left" vertical="center" wrapText="1"/>
    </xf>
    <xf numFmtId="0" fontId="16" fillId="6" borderId="24" xfId="0" applyFont="1" applyFill="1" applyBorder="1" applyAlignment="1">
      <alignment horizontal="left" vertical="center" wrapText="1"/>
    </xf>
    <xf numFmtId="0" fontId="16" fillId="6" borderId="56" xfId="0" applyFont="1" applyFill="1" applyBorder="1" applyAlignment="1">
      <alignment horizontal="left" vertical="center" wrapText="1"/>
    </xf>
    <xf numFmtId="0" fontId="9" fillId="0" borderId="17" xfId="0" applyFont="1" applyFill="1" applyBorder="1" applyAlignment="1">
      <alignment vertical="center" wrapText="1"/>
    </xf>
    <xf numFmtId="0" fontId="9" fillId="0" borderId="18" xfId="0" applyFont="1" applyFill="1" applyBorder="1" applyAlignment="1">
      <alignment vertical="center" wrapText="1"/>
    </xf>
    <xf numFmtId="0" fontId="9" fillId="0" borderId="49" xfId="0" applyFont="1" applyFill="1" applyBorder="1" applyAlignment="1">
      <alignment vertical="center" wrapText="1"/>
    </xf>
    <xf numFmtId="0" fontId="2" fillId="0" borderId="27" xfId="0" applyFont="1" applyFill="1" applyBorder="1" applyAlignment="1">
      <alignment vertical="center" wrapText="1"/>
    </xf>
    <xf numFmtId="0" fontId="2" fillId="0" borderId="28" xfId="0" applyFont="1" applyFill="1" applyBorder="1" applyAlignment="1">
      <alignmen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16" fillId="6" borderId="17" xfId="0" applyFont="1" applyFill="1" applyBorder="1" applyAlignment="1">
      <alignment horizontal="left" vertical="center"/>
    </xf>
    <xf numFmtId="0" fontId="16" fillId="6" borderId="18" xfId="0" applyFont="1" applyFill="1" applyBorder="1" applyAlignment="1">
      <alignment horizontal="left" vertical="center"/>
    </xf>
    <xf numFmtId="0" fontId="16" fillId="6" borderId="49" xfId="0" applyFont="1" applyFill="1" applyBorder="1" applyAlignment="1">
      <alignment horizontal="left" vertical="center"/>
    </xf>
    <xf numFmtId="0" fontId="9" fillId="0" borderId="29" xfId="0" applyFont="1" applyBorder="1" applyAlignment="1">
      <alignment vertical="center" wrapText="1"/>
    </xf>
    <xf numFmtId="0" fontId="9" fillId="0" borderId="30" xfId="0" applyFont="1" applyBorder="1" applyAlignment="1">
      <alignment vertical="center" wrapText="1"/>
    </xf>
    <xf numFmtId="0" fontId="9" fillId="0" borderId="59" xfId="0" applyFont="1" applyBorder="1" applyAlignment="1">
      <alignment vertical="center" wrapText="1"/>
    </xf>
    <xf numFmtId="0" fontId="2" fillId="0" borderId="29" xfId="0" applyFont="1" applyBorder="1" applyAlignment="1">
      <alignmen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16" fillId="6" borderId="29" xfId="0" applyFont="1" applyFill="1" applyBorder="1" applyAlignment="1">
      <alignment horizontal="left" vertical="center"/>
    </xf>
    <xf numFmtId="0" fontId="16" fillId="6" borderId="30" xfId="0" applyFont="1" applyFill="1" applyBorder="1" applyAlignment="1">
      <alignment horizontal="left" vertical="center"/>
    </xf>
    <xf numFmtId="0" fontId="16" fillId="6" borderId="59" xfId="0" applyFont="1" applyFill="1" applyBorder="1" applyAlignment="1">
      <alignment horizontal="left" vertical="center"/>
    </xf>
    <xf numFmtId="0" fontId="9" fillId="0" borderId="99" xfId="0" applyFont="1" applyFill="1" applyBorder="1" applyAlignment="1">
      <alignment vertical="center" wrapText="1"/>
    </xf>
    <xf numFmtId="0" fontId="9" fillId="0" borderId="100" xfId="0" applyFont="1" applyFill="1" applyBorder="1" applyAlignment="1">
      <alignment vertical="center" wrapText="1"/>
    </xf>
    <xf numFmtId="0" fontId="9" fillId="0" borderId="101" xfId="0" applyFont="1" applyFill="1" applyBorder="1" applyAlignment="1">
      <alignment vertical="center" wrapText="1"/>
    </xf>
    <xf numFmtId="0" fontId="2" fillId="0" borderId="99" xfId="0" applyFont="1" applyFill="1" applyBorder="1" applyAlignment="1">
      <alignment vertical="center" wrapText="1"/>
    </xf>
    <xf numFmtId="0" fontId="2" fillId="0" borderId="100" xfId="0" applyFont="1" applyFill="1" applyBorder="1" applyAlignment="1">
      <alignment vertical="center" wrapText="1"/>
    </xf>
    <xf numFmtId="0" fontId="2" fillId="0" borderId="101" xfId="0" applyFont="1" applyFill="1" applyBorder="1" applyAlignment="1">
      <alignment vertical="center" wrapText="1"/>
    </xf>
    <xf numFmtId="0" fontId="2" fillId="0" borderId="99" xfId="0" applyFont="1" applyFill="1" applyBorder="1" applyAlignment="1">
      <alignment horizontal="left" vertical="center" wrapText="1"/>
    </xf>
    <xf numFmtId="0" fontId="2" fillId="0" borderId="100" xfId="0" applyFont="1" applyFill="1" applyBorder="1" applyAlignment="1">
      <alignment horizontal="left" vertical="center" wrapText="1"/>
    </xf>
    <xf numFmtId="0" fontId="2" fillId="0" borderId="101" xfId="0" applyFont="1" applyFill="1" applyBorder="1" applyAlignment="1">
      <alignment horizontal="left" vertical="center" wrapText="1"/>
    </xf>
    <xf numFmtId="0" fontId="16" fillId="6" borderId="99" xfId="0" applyFont="1" applyFill="1" applyBorder="1" applyAlignment="1">
      <alignment horizontal="left" vertical="center"/>
    </xf>
    <xf numFmtId="0" fontId="16" fillId="6" borderId="100" xfId="0" applyFont="1" applyFill="1" applyBorder="1" applyAlignment="1">
      <alignment horizontal="left" vertical="center"/>
    </xf>
    <xf numFmtId="0" fontId="16" fillId="6" borderId="101" xfId="0" applyFont="1" applyFill="1" applyBorder="1" applyAlignment="1">
      <alignment horizontal="left" vertical="center"/>
    </xf>
    <xf numFmtId="0" fontId="2" fillId="5" borderId="17" xfId="0" applyFont="1" applyFill="1" applyBorder="1" applyAlignment="1">
      <alignment vertical="center" wrapText="1"/>
    </xf>
    <xf numFmtId="0" fontId="2" fillId="5" borderId="18" xfId="0" applyFont="1" applyFill="1" applyBorder="1" applyAlignment="1">
      <alignment vertical="center" wrapText="1"/>
    </xf>
    <xf numFmtId="0" fontId="2" fillId="5" borderId="49" xfId="0" applyFont="1" applyFill="1" applyBorder="1" applyAlignment="1">
      <alignment vertical="center" wrapText="1"/>
    </xf>
    <xf numFmtId="0" fontId="2" fillId="5" borderId="21" xfId="0" applyFont="1" applyFill="1" applyBorder="1" applyAlignment="1">
      <alignment vertical="center" wrapText="1"/>
    </xf>
    <xf numFmtId="0" fontId="2" fillId="5" borderId="22" xfId="0" applyFont="1" applyFill="1" applyBorder="1" applyAlignment="1">
      <alignment vertical="center" wrapText="1"/>
    </xf>
    <xf numFmtId="0" fontId="2" fillId="5" borderId="53" xfId="0" applyFont="1" applyFill="1" applyBorder="1" applyAlignment="1">
      <alignmen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5" borderId="47" xfId="0" applyFont="1" applyFill="1" applyBorder="1" applyAlignment="1">
      <alignment horizontal="center" vertical="center" wrapText="1"/>
    </xf>
    <xf numFmtId="0" fontId="2" fillId="5" borderId="50" xfId="0" applyFont="1" applyFill="1" applyBorder="1" applyAlignment="1">
      <alignment horizontal="center" vertical="center" wrapText="1"/>
    </xf>
    <xf numFmtId="0" fontId="2" fillId="5" borderId="54" xfId="0" applyFont="1" applyFill="1" applyBorder="1" applyAlignment="1">
      <alignment horizontal="center" vertical="center" wrapText="1"/>
    </xf>
    <xf numFmtId="0" fontId="2" fillId="5" borderId="48" xfId="0" applyFont="1" applyFill="1" applyBorder="1" applyAlignment="1">
      <alignment horizontal="center" vertical="center"/>
    </xf>
    <xf numFmtId="0" fontId="2" fillId="5" borderId="51" xfId="0" applyFont="1" applyFill="1" applyBorder="1" applyAlignment="1">
      <alignment horizontal="center" vertical="center"/>
    </xf>
    <xf numFmtId="0" fontId="2" fillId="5" borderId="55" xfId="0" applyFont="1" applyFill="1" applyBorder="1" applyAlignment="1">
      <alignment horizontal="center" vertical="center"/>
    </xf>
    <xf numFmtId="0" fontId="2" fillId="0" borderId="34" xfId="0" applyFont="1" applyBorder="1" applyAlignment="1">
      <alignment horizontal="center" vertical="center" shrinkToFit="1"/>
    </xf>
    <xf numFmtId="0" fontId="4" fillId="2" borderId="67" xfId="0" applyFont="1" applyFill="1" applyBorder="1" applyAlignment="1">
      <alignment vertical="center"/>
    </xf>
    <xf numFmtId="0" fontId="4" fillId="2" borderId="68" xfId="0" applyFont="1" applyFill="1" applyBorder="1" applyAlignment="1">
      <alignment vertical="center"/>
    </xf>
    <xf numFmtId="0" fontId="16" fillId="0" borderId="47" xfId="0" applyFont="1" applyFill="1" applyBorder="1" applyAlignment="1">
      <alignment horizontal="left" vertical="center" wrapText="1"/>
    </xf>
    <xf numFmtId="0" fontId="16" fillId="0" borderId="50"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46" xfId="0" applyFont="1" applyFill="1" applyBorder="1" applyAlignment="1">
      <alignment vertical="center" wrapText="1"/>
    </xf>
    <xf numFmtId="0" fontId="4" fillId="0" borderId="18" xfId="0" applyFont="1" applyFill="1" applyBorder="1" applyAlignment="1">
      <alignment vertical="center" wrapText="1"/>
    </xf>
    <xf numFmtId="0" fontId="4" fillId="0" borderId="49" xfId="0" applyFont="1" applyFill="1" applyBorder="1" applyAlignment="1">
      <alignment vertical="center" wrapText="1"/>
    </xf>
    <xf numFmtId="0" fontId="2" fillId="6" borderId="20" xfId="0" applyFont="1" applyFill="1" applyBorder="1" applyAlignment="1">
      <alignment vertical="center" wrapText="1"/>
    </xf>
    <xf numFmtId="0" fontId="2" fillId="6" borderId="52" xfId="0" applyFont="1" applyFill="1" applyBorder="1" applyAlignment="1">
      <alignment vertical="center" wrapText="1"/>
    </xf>
    <xf numFmtId="0" fontId="2" fillId="6" borderId="18" xfId="0" applyFont="1" applyFill="1" applyBorder="1" applyAlignment="1">
      <alignment vertical="center" wrapText="1"/>
    </xf>
    <xf numFmtId="0" fontId="2" fillId="6" borderId="49" xfId="0" applyFont="1" applyFill="1" applyBorder="1" applyAlignment="1">
      <alignment vertical="center" wrapText="1"/>
    </xf>
    <xf numFmtId="0" fontId="2" fillId="0" borderId="20" xfId="0" applyFont="1" applyFill="1" applyBorder="1" applyAlignment="1">
      <alignment vertical="center" wrapText="1"/>
    </xf>
    <xf numFmtId="0" fontId="2" fillId="0" borderId="52" xfId="0" applyFont="1" applyFill="1" applyBorder="1" applyAlignment="1">
      <alignment vertical="center" wrapText="1"/>
    </xf>
    <xf numFmtId="0" fontId="2" fillId="0" borderId="22" xfId="0" applyFont="1" applyFill="1" applyBorder="1" applyAlignment="1">
      <alignment vertical="center" wrapText="1"/>
    </xf>
    <xf numFmtId="0" fontId="2" fillId="0" borderId="53" xfId="0" applyFont="1" applyFill="1" applyBorder="1" applyAlignment="1">
      <alignment vertical="center" wrapText="1"/>
    </xf>
    <xf numFmtId="0" fontId="2" fillId="0" borderId="2" xfId="0" applyFont="1" applyBorder="1" applyAlignment="1">
      <alignment horizontal="left" vertical="center" wrapText="1"/>
    </xf>
    <xf numFmtId="0" fontId="2" fillId="0" borderId="18" xfId="0" applyFont="1" applyBorder="1" applyAlignment="1">
      <alignment horizontal="left" vertical="center" wrapText="1"/>
    </xf>
    <xf numFmtId="0" fontId="2" fillId="0" borderId="49" xfId="0" applyFont="1" applyBorder="1" applyAlignment="1">
      <alignment horizontal="left" vertical="center" wrapText="1"/>
    </xf>
    <xf numFmtId="0" fontId="2" fillId="0" borderId="20" xfId="0" applyFont="1" applyBorder="1" applyAlignment="1">
      <alignment horizontal="left" vertical="center" wrapText="1"/>
    </xf>
    <xf numFmtId="0" fontId="2" fillId="0" borderId="52" xfId="0" applyFont="1" applyBorder="1" applyAlignment="1">
      <alignment horizontal="left" vertical="center" wrapText="1"/>
    </xf>
    <xf numFmtId="0" fontId="5" fillId="0" borderId="20" xfId="0" applyFont="1" applyBorder="1" applyAlignment="1">
      <alignment horizontal="left" vertical="center" wrapText="1"/>
    </xf>
    <xf numFmtId="0" fontId="16" fillId="0" borderId="54" xfId="0" applyFont="1" applyFill="1" applyBorder="1" applyAlignment="1">
      <alignment horizontal="left" vertical="center" wrapText="1"/>
    </xf>
    <xf numFmtId="0" fontId="16" fillId="0" borderId="55" xfId="0" applyFont="1" applyFill="1" applyBorder="1" applyAlignment="1">
      <alignment horizontal="left" vertical="center" wrapText="1"/>
    </xf>
    <xf numFmtId="0" fontId="16" fillId="0" borderId="98" xfId="0" applyFont="1" applyFill="1" applyBorder="1" applyAlignment="1">
      <alignment horizontal="left" vertical="center" wrapText="1"/>
    </xf>
    <xf numFmtId="0" fontId="2" fillId="0" borderId="48" xfId="0" applyFont="1" applyBorder="1" applyAlignment="1">
      <alignment horizontal="center" vertical="center"/>
    </xf>
    <xf numFmtId="0" fontId="2" fillId="0" borderId="51" xfId="0" applyFont="1" applyBorder="1" applyAlignment="1">
      <alignment horizontal="center" vertical="center"/>
    </xf>
    <xf numFmtId="0" fontId="2" fillId="0" borderId="5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161060</xdr:colOff>
      <xdr:row>9</xdr:row>
      <xdr:rowOff>30307</xdr:rowOff>
    </xdr:from>
    <xdr:to>
      <xdr:col>12</xdr:col>
      <xdr:colOff>475385</xdr:colOff>
      <xdr:row>10</xdr:row>
      <xdr:rowOff>116032</xdr:rowOff>
    </xdr:to>
    <xdr:sp macro="" textlink="">
      <xdr:nvSpPr>
        <xdr:cNvPr id="2" name="円/楕円 1"/>
        <xdr:cNvSpPr/>
      </xdr:nvSpPr>
      <xdr:spPr>
        <a:xfrm>
          <a:off x="6304280" y="2573020"/>
          <a:ext cx="1123950"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workbookViewId="0">
      <selection activeCell="L31" sqref="L31"/>
    </sheetView>
  </sheetViews>
  <sheetFormatPr defaultColWidth="9" defaultRowHeight="13.5" x14ac:dyDescent="0.15"/>
  <cols>
    <col min="1" max="1" width="3.125" style="9" customWidth="1"/>
    <col min="2" max="5" width="5.125" style="9" customWidth="1"/>
    <col min="6" max="7" width="7.25" style="9" customWidth="1"/>
    <col min="8" max="17" width="10.625" style="9" customWidth="1"/>
    <col min="18" max="16384" width="9" style="9"/>
  </cols>
  <sheetData>
    <row r="1" spans="1:18" ht="3.75" customHeight="1" x14ac:dyDescent="0.15"/>
    <row r="2" spans="1:18" ht="17.25" x14ac:dyDescent="0.15">
      <c r="B2" s="217" t="s">
        <v>0</v>
      </c>
      <c r="C2" s="217"/>
      <c r="D2" s="217"/>
      <c r="E2" s="217"/>
      <c r="F2" s="217"/>
      <c r="G2" s="217"/>
      <c r="H2" s="217"/>
      <c r="I2" s="217"/>
      <c r="J2" s="217"/>
      <c r="K2" s="217"/>
      <c r="L2" s="217"/>
      <c r="M2" s="217"/>
      <c r="N2" s="217"/>
      <c r="O2" s="217"/>
      <c r="P2" s="217"/>
      <c r="Q2" s="217"/>
    </row>
    <row r="3" spans="1:18" x14ac:dyDescent="0.15">
      <c r="B3" s="211"/>
      <c r="C3" s="212"/>
      <c r="D3" s="212"/>
      <c r="E3" s="212"/>
      <c r="F3" s="212"/>
      <c r="G3" s="213"/>
      <c r="H3" s="212"/>
      <c r="I3" s="212"/>
      <c r="J3" s="212"/>
      <c r="K3" s="212"/>
      <c r="L3" s="212"/>
      <c r="M3" s="212"/>
      <c r="N3" s="212"/>
      <c r="O3" s="212"/>
    </row>
    <row r="4" spans="1:18" ht="24.75" customHeight="1" x14ac:dyDescent="0.15">
      <c r="G4" s="214"/>
      <c r="H4" s="214"/>
      <c r="I4" s="214"/>
      <c r="J4" s="215"/>
      <c r="K4" s="218" t="s">
        <v>1</v>
      </c>
      <c r="L4" s="219"/>
      <c r="M4" s="220" t="s">
        <v>2</v>
      </c>
      <c r="N4" s="221"/>
      <c r="O4" s="221"/>
      <c r="P4" s="221"/>
      <c r="Q4" s="222"/>
    </row>
    <row r="5" spans="1:18" ht="24.75" customHeight="1" x14ac:dyDescent="0.15">
      <c r="G5" s="41"/>
      <c r="H5" s="214"/>
      <c r="I5" s="214"/>
      <c r="J5" s="215"/>
      <c r="K5" s="218" t="s">
        <v>3</v>
      </c>
      <c r="L5" s="219"/>
      <c r="M5" s="223" t="s">
        <v>4</v>
      </c>
      <c r="N5" s="224"/>
      <c r="O5" s="224"/>
      <c r="P5" s="224"/>
      <c r="Q5" s="225"/>
    </row>
    <row r="6" spans="1:18" ht="24" customHeight="1" x14ac:dyDescent="0.15">
      <c r="B6" s="226" t="s">
        <v>5</v>
      </c>
      <c r="C6" s="226"/>
      <c r="D6" s="226"/>
      <c r="E6" s="226"/>
      <c r="F6" s="226"/>
      <c r="G6" s="226"/>
      <c r="H6" s="226"/>
      <c r="I6" s="226"/>
      <c r="J6" s="226"/>
      <c r="K6" s="226"/>
      <c r="L6" s="226"/>
      <c r="M6" s="226"/>
    </row>
    <row r="7" spans="1:18" ht="30.75" customHeight="1" x14ac:dyDescent="0.15">
      <c r="B7" s="242" t="s">
        <v>6</v>
      </c>
      <c r="C7" s="243"/>
      <c r="D7" s="243"/>
      <c r="E7" s="244"/>
      <c r="F7" s="227" t="s">
        <v>7</v>
      </c>
      <c r="G7" s="219"/>
      <c r="H7" s="228" t="s">
        <v>8</v>
      </c>
      <c r="I7" s="229"/>
      <c r="J7" s="229"/>
      <c r="K7" s="229"/>
      <c r="L7" s="229"/>
      <c r="M7" s="229"/>
      <c r="N7" s="229"/>
      <c r="O7" s="229"/>
      <c r="P7" s="229"/>
      <c r="Q7" s="230"/>
    </row>
    <row r="8" spans="1:18" ht="30.75" customHeight="1" x14ac:dyDescent="0.15">
      <c r="B8" s="245"/>
      <c r="C8" s="246"/>
      <c r="D8" s="246"/>
      <c r="E8" s="247"/>
      <c r="F8" s="227" t="s">
        <v>9</v>
      </c>
      <c r="G8" s="231"/>
      <c r="H8" s="232" t="s">
        <v>10</v>
      </c>
      <c r="I8" s="233"/>
      <c r="J8" s="233"/>
      <c r="K8" s="233"/>
      <c r="L8" s="233"/>
      <c r="M8" s="233"/>
      <c r="N8" s="233"/>
      <c r="O8" s="233"/>
      <c r="P8" s="233"/>
      <c r="Q8" s="234"/>
    </row>
    <row r="9" spans="1:18" ht="30.75" customHeight="1" x14ac:dyDescent="0.15">
      <c r="B9" s="245"/>
      <c r="C9" s="246"/>
      <c r="D9" s="246"/>
      <c r="E9" s="247"/>
      <c r="F9" s="242" t="s">
        <v>11</v>
      </c>
      <c r="G9" s="244"/>
      <c r="H9" s="268" t="s">
        <v>12</v>
      </c>
      <c r="I9" s="269"/>
      <c r="J9" s="269"/>
      <c r="K9" s="269"/>
      <c r="L9" s="269"/>
      <c r="M9" s="269"/>
      <c r="N9" s="269"/>
      <c r="O9" s="269"/>
      <c r="P9" s="269"/>
      <c r="Q9" s="270"/>
    </row>
    <row r="10" spans="1:18" x14ac:dyDescent="0.15">
      <c r="A10" s="216"/>
      <c r="B10" s="242" t="s">
        <v>13</v>
      </c>
      <c r="C10" s="248"/>
      <c r="D10" s="248"/>
      <c r="E10" s="248"/>
      <c r="F10" s="248"/>
      <c r="G10" s="249"/>
      <c r="H10" s="253" t="s">
        <v>14</v>
      </c>
      <c r="I10" s="254"/>
      <c r="J10" s="254"/>
      <c r="K10" s="254"/>
      <c r="L10" s="254"/>
      <c r="M10" s="254"/>
      <c r="N10" s="254"/>
      <c r="O10" s="254"/>
      <c r="P10" s="254"/>
      <c r="Q10" s="255"/>
      <c r="R10" s="216"/>
    </row>
    <row r="11" spans="1:18" x14ac:dyDescent="0.15">
      <c r="A11" s="216"/>
      <c r="B11" s="250"/>
      <c r="C11" s="251"/>
      <c r="D11" s="251"/>
      <c r="E11" s="251"/>
      <c r="F11" s="251"/>
      <c r="G11" s="252"/>
      <c r="H11" s="250"/>
      <c r="I11" s="251"/>
      <c r="J11" s="251"/>
      <c r="K11" s="251"/>
      <c r="L11" s="251"/>
      <c r="M11" s="251"/>
      <c r="N11" s="251"/>
      <c r="O11" s="251"/>
      <c r="P11" s="251"/>
      <c r="Q11" s="252"/>
      <c r="R11" s="216"/>
    </row>
    <row r="12" spans="1:18" ht="28.5" customHeight="1" x14ac:dyDescent="0.15">
      <c r="A12" s="216"/>
      <c r="B12" s="256" t="s">
        <v>15</v>
      </c>
      <c r="C12" s="257"/>
      <c r="D12" s="257"/>
      <c r="E12" s="257"/>
      <c r="F12" s="256" t="s">
        <v>7</v>
      </c>
      <c r="G12" s="271"/>
      <c r="H12" s="272" t="s">
        <v>16</v>
      </c>
      <c r="I12" s="272"/>
      <c r="J12" s="272"/>
      <c r="K12" s="272"/>
      <c r="L12" s="272"/>
      <c r="M12" s="272"/>
      <c r="N12" s="272"/>
      <c r="O12" s="272"/>
      <c r="P12" s="272"/>
      <c r="Q12" s="272"/>
      <c r="R12" s="216"/>
    </row>
    <row r="13" spans="1:18" ht="28.5" customHeight="1" x14ac:dyDescent="0.15">
      <c r="A13" s="216"/>
      <c r="B13" s="257"/>
      <c r="C13" s="257"/>
      <c r="D13" s="257"/>
      <c r="E13" s="257"/>
      <c r="F13" s="256" t="s">
        <v>9</v>
      </c>
      <c r="G13" s="257"/>
      <c r="H13" s="272" t="s">
        <v>17</v>
      </c>
      <c r="I13" s="272"/>
      <c r="J13" s="272"/>
      <c r="K13" s="272"/>
      <c r="L13" s="272"/>
      <c r="M13" s="272"/>
      <c r="N13" s="272"/>
      <c r="O13" s="272"/>
      <c r="P13" s="272"/>
      <c r="Q13" s="272"/>
      <c r="R13" s="216"/>
    </row>
    <row r="14" spans="1:18" x14ac:dyDescent="0.15">
      <c r="A14" s="216"/>
      <c r="B14" s="258" t="s">
        <v>18</v>
      </c>
      <c r="C14" s="243"/>
      <c r="D14" s="243"/>
      <c r="E14" s="243"/>
      <c r="F14" s="243"/>
      <c r="G14" s="244"/>
      <c r="H14" s="235" t="s">
        <v>19</v>
      </c>
      <c r="I14" s="236"/>
      <c r="J14" s="236"/>
      <c r="K14" s="236"/>
      <c r="L14" s="236"/>
      <c r="M14" s="236"/>
      <c r="N14" s="236"/>
      <c r="O14" s="236"/>
      <c r="P14" s="236"/>
      <c r="Q14" s="237"/>
      <c r="R14" s="216"/>
    </row>
    <row r="15" spans="1:18" x14ac:dyDescent="0.15">
      <c r="A15" s="216"/>
      <c r="B15" s="245"/>
      <c r="C15" s="246"/>
      <c r="D15" s="246"/>
      <c r="E15" s="246"/>
      <c r="F15" s="246"/>
      <c r="G15" s="247"/>
      <c r="H15" s="262" t="s">
        <v>20</v>
      </c>
      <c r="I15" s="263"/>
      <c r="J15" s="263"/>
      <c r="K15" s="263"/>
      <c r="L15" s="263"/>
      <c r="M15" s="263"/>
      <c r="N15" s="263"/>
      <c r="O15" s="263"/>
      <c r="P15" s="263"/>
      <c r="Q15" s="264"/>
      <c r="R15" s="216"/>
    </row>
    <row r="16" spans="1:18" x14ac:dyDescent="0.15">
      <c r="A16" s="216"/>
      <c r="B16" s="245"/>
      <c r="C16" s="246"/>
      <c r="D16" s="246"/>
      <c r="E16" s="246"/>
      <c r="F16" s="246"/>
      <c r="G16" s="247"/>
      <c r="H16" s="262"/>
      <c r="I16" s="263"/>
      <c r="J16" s="263"/>
      <c r="K16" s="263"/>
      <c r="L16" s="263"/>
      <c r="M16" s="263"/>
      <c r="N16" s="263"/>
      <c r="O16" s="263"/>
      <c r="P16" s="263"/>
      <c r="Q16" s="264"/>
      <c r="R16" s="216"/>
    </row>
    <row r="17" spans="1:18" x14ac:dyDescent="0.15">
      <c r="A17" s="216"/>
      <c r="B17" s="245"/>
      <c r="C17" s="246"/>
      <c r="D17" s="246"/>
      <c r="E17" s="246"/>
      <c r="F17" s="246"/>
      <c r="G17" s="247"/>
      <c r="H17" s="262"/>
      <c r="I17" s="263"/>
      <c r="J17" s="263"/>
      <c r="K17" s="263"/>
      <c r="L17" s="263"/>
      <c r="M17" s="263"/>
      <c r="N17" s="263"/>
      <c r="O17" s="263"/>
      <c r="P17" s="263"/>
      <c r="Q17" s="264"/>
      <c r="R17" s="216"/>
    </row>
    <row r="18" spans="1:18" x14ac:dyDescent="0.15">
      <c r="A18" s="216"/>
      <c r="B18" s="245"/>
      <c r="C18" s="246"/>
      <c r="D18" s="246"/>
      <c r="E18" s="246"/>
      <c r="F18" s="246"/>
      <c r="G18" s="247"/>
      <c r="H18" s="262"/>
      <c r="I18" s="263"/>
      <c r="J18" s="263"/>
      <c r="K18" s="263"/>
      <c r="L18" s="263"/>
      <c r="M18" s="263"/>
      <c r="N18" s="263"/>
      <c r="O18" s="263"/>
      <c r="P18" s="263"/>
      <c r="Q18" s="264"/>
      <c r="R18" s="216"/>
    </row>
    <row r="19" spans="1:18" x14ac:dyDescent="0.15">
      <c r="A19" s="216"/>
      <c r="B19" s="245"/>
      <c r="C19" s="246"/>
      <c r="D19" s="246"/>
      <c r="E19" s="246"/>
      <c r="F19" s="246"/>
      <c r="G19" s="247"/>
      <c r="H19" s="262"/>
      <c r="I19" s="263"/>
      <c r="J19" s="263"/>
      <c r="K19" s="263"/>
      <c r="L19" s="263"/>
      <c r="M19" s="263"/>
      <c r="N19" s="263"/>
      <c r="O19" s="263"/>
      <c r="P19" s="263"/>
      <c r="Q19" s="264"/>
      <c r="R19" s="216"/>
    </row>
    <row r="20" spans="1:18" x14ac:dyDescent="0.15">
      <c r="A20" s="216"/>
      <c r="B20" s="245"/>
      <c r="C20" s="246"/>
      <c r="D20" s="246"/>
      <c r="E20" s="246"/>
      <c r="F20" s="246"/>
      <c r="G20" s="247"/>
      <c r="H20" s="262"/>
      <c r="I20" s="263"/>
      <c r="J20" s="263"/>
      <c r="K20" s="263"/>
      <c r="L20" s="263"/>
      <c r="M20" s="263"/>
      <c r="N20" s="263"/>
      <c r="O20" s="263"/>
      <c r="P20" s="263"/>
      <c r="Q20" s="264"/>
      <c r="R20" s="216"/>
    </row>
    <row r="21" spans="1:18" x14ac:dyDescent="0.15">
      <c r="A21" s="216"/>
      <c r="B21" s="245"/>
      <c r="C21" s="246"/>
      <c r="D21" s="246"/>
      <c r="E21" s="246"/>
      <c r="F21" s="246"/>
      <c r="G21" s="247"/>
      <c r="H21" s="262"/>
      <c r="I21" s="263"/>
      <c r="J21" s="263"/>
      <c r="K21" s="263"/>
      <c r="L21" s="263"/>
      <c r="M21" s="263"/>
      <c r="N21" s="263"/>
      <c r="O21" s="263"/>
      <c r="P21" s="263"/>
      <c r="Q21" s="264"/>
      <c r="R21" s="216"/>
    </row>
    <row r="22" spans="1:18" x14ac:dyDescent="0.15">
      <c r="A22" s="216"/>
      <c r="B22" s="245"/>
      <c r="C22" s="246"/>
      <c r="D22" s="246"/>
      <c r="E22" s="246"/>
      <c r="F22" s="246"/>
      <c r="G22" s="247"/>
      <c r="H22" s="262"/>
      <c r="I22" s="263"/>
      <c r="J22" s="263"/>
      <c r="K22" s="263"/>
      <c r="L22" s="263"/>
      <c r="M22" s="263"/>
      <c r="N22" s="263"/>
      <c r="O22" s="263"/>
      <c r="P22" s="263"/>
      <c r="Q22" s="264"/>
      <c r="R22" s="216"/>
    </row>
    <row r="23" spans="1:18" x14ac:dyDescent="0.15">
      <c r="A23" s="216"/>
      <c r="B23" s="245"/>
      <c r="C23" s="246"/>
      <c r="D23" s="246"/>
      <c r="E23" s="246"/>
      <c r="F23" s="246"/>
      <c r="G23" s="247"/>
      <c r="H23" s="262"/>
      <c r="I23" s="263"/>
      <c r="J23" s="263"/>
      <c r="K23" s="263"/>
      <c r="L23" s="263"/>
      <c r="M23" s="263"/>
      <c r="N23" s="263"/>
      <c r="O23" s="263"/>
      <c r="P23" s="263"/>
      <c r="Q23" s="264"/>
      <c r="R23" s="216"/>
    </row>
    <row r="24" spans="1:18" x14ac:dyDescent="0.15">
      <c r="A24" s="216"/>
      <c r="B24" s="245"/>
      <c r="C24" s="246"/>
      <c r="D24" s="246"/>
      <c r="E24" s="246"/>
      <c r="F24" s="246"/>
      <c r="G24" s="247"/>
      <c r="H24" s="262"/>
      <c r="I24" s="263"/>
      <c r="J24" s="263"/>
      <c r="K24" s="263"/>
      <c r="L24" s="263"/>
      <c r="M24" s="263"/>
      <c r="N24" s="263"/>
      <c r="O24" s="263"/>
      <c r="P24" s="263"/>
      <c r="Q24" s="264"/>
      <c r="R24" s="216"/>
    </row>
    <row r="25" spans="1:18" x14ac:dyDescent="0.15">
      <c r="A25" s="216"/>
      <c r="B25" s="245"/>
      <c r="C25" s="246"/>
      <c r="D25" s="246"/>
      <c r="E25" s="246"/>
      <c r="F25" s="246"/>
      <c r="G25" s="247"/>
      <c r="H25" s="262"/>
      <c r="I25" s="263"/>
      <c r="J25" s="263"/>
      <c r="K25" s="263"/>
      <c r="L25" s="263"/>
      <c r="M25" s="263"/>
      <c r="N25" s="263"/>
      <c r="O25" s="263"/>
      <c r="P25" s="263"/>
      <c r="Q25" s="264"/>
      <c r="R25" s="216"/>
    </row>
    <row r="26" spans="1:18" x14ac:dyDescent="0.15">
      <c r="A26" s="216"/>
      <c r="B26" s="245"/>
      <c r="C26" s="246"/>
      <c r="D26" s="246"/>
      <c r="E26" s="246"/>
      <c r="F26" s="246"/>
      <c r="G26" s="247"/>
      <c r="H26" s="262"/>
      <c r="I26" s="263"/>
      <c r="J26" s="263"/>
      <c r="K26" s="263"/>
      <c r="L26" s="263"/>
      <c r="M26" s="263"/>
      <c r="N26" s="263"/>
      <c r="O26" s="263"/>
      <c r="P26" s="263"/>
      <c r="Q26" s="264"/>
      <c r="R26" s="216"/>
    </row>
    <row r="27" spans="1:18" x14ac:dyDescent="0.15">
      <c r="A27" s="216"/>
      <c r="B27" s="245"/>
      <c r="C27" s="246"/>
      <c r="D27" s="246"/>
      <c r="E27" s="246"/>
      <c r="F27" s="246"/>
      <c r="G27" s="247"/>
      <c r="H27" s="262"/>
      <c r="I27" s="263"/>
      <c r="J27" s="263"/>
      <c r="K27" s="263"/>
      <c r="L27" s="263"/>
      <c r="M27" s="263"/>
      <c r="N27" s="263"/>
      <c r="O27" s="263"/>
      <c r="P27" s="263"/>
      <c r="Q27" s="264"/>
      <c r="R27" s="216"/>
    </row>
    <row r="28" spans="1:18" x14ac:dyDescent="0.15">
      <c r="A28" s="216"/>
      <c r="B28" s="245"/>
      <c r="C28" s="246"/>
      <c r="D28" s="246"/>
      <c r="E28" s="246"/>
      <c r="F28" s="246"/>
      <c r="G28" s="247"/>
      <c r="H28" s="262"/>
      <c r="I28" s="263"/>
      <c r="J28" s="263"/>
      <c r="K28" s="263"/>
      <c r="L28" s="263"/>
      <c r="M28" s="263"/>
      <c r="N28" s="263"/>
      <c r="O28" s="263"/>
      <c r="P28" s="263"/>
      <c r="Q28" s="264"/>
      <c r="R28" s="216"/>
    </row>
    <row r="29" spans="1:18" x14ac:dyDescent="0.15">
      <c r="A29" s="216"/>
      <c r="B29" s="259"/>
      <c r="C29" s="260"/>
      <c r="D29" s="260"/>
      <c r="E29" s="260"/>
      <c r="F29" s="260"/>
      <c r="G29" s="261"/>
      <c r="H29" s="265"/>
      <c r="I29" s="266"/>
      <c r="J29" s="266"/>
      <c r="K29" s="266"/>
      <c r="L29" s="266"/>
      <c r="M29" s="266"/>
      <c r="N29" s="266"/>
      <c r="O29" s="266"/>
      <c r="P29" s="266"/>
      <c r="Q29" s="267"/>
      <c r="R29" s="216"/>
    </row>
    <row r="30" spans="1:18" ht="30.75" customHeight="1" x14ac:dyDescent="0.15">
      <c r="B30" s="218" t="s">
        <v>21</v>
      </c>
      <c r="C30" s="238"/>
      <c r="D30" s="238"/>
      <c r="E30" s="238"/>
      <c r="F30" s="238"/>
      <c r="G30" s="231"/>
      <c r="H30" s="239" t="s">
        <v>22</v>
      </c>
      <c r="I30" s="240"/>
      <c r="J30" s="240"/>
      <c r="K30" s="240"/>
      <c r="L30" s="240"/>
      <c r="M30" s="240"/>
      <c r="N30" s="240"/>
      <c r="O30" s="240"/>
      <c r="P30" s="240"/>
      <c r="Q30" s="241"/>
    </row>
  </sheetData>
  <mergeCells count="25">
    <mergeCell ref="H14:Q14"/>
    <mergeCell ref="B30:G30"/>
    <mergeCell ref="H30:Q30"/>
    <mergeCell ref="B7:E9"/>
    <mergeCell ref="B10:G11"/>
    <mergeCell ref="H10:Q11"/>
    <mergeCell ref="B12:E13"/>
    <mergeCell ref="B14:G29"/>
    <mergeCell ref="H15:Q29"/>
    <mergeCell ref="F9:G9"/>
    <mergeCell ref="H9:Q9"/>
    <mergeCell ref="F12:G12"/>
    <mergeCell ref="H12:Q12"/>
    <mergeCell ref="F13:G13"/>
    <mergeCell ref="H13:Q13"/>
    <mergeCell ref="B6:M6"/>
    <mergeCell ref="F7:G7"/>
    <mergeCell ref="H7:Q7"/>
    <mergeCell ref="F8:G8"/>
    <mergeCell ref="H8:Q8"/>
    <mergeCell ref="B2:Q2"/>
    <mergeCell ref="K4:L4"/>
    <mergeCell ref="M4:Q4"/>
    <mergeCell ref="K5:L5"/>
    <mergeCell ref="M5:Q5"/>
  </mergeCells>
  <phoneticPr fontId="20"/>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Y78"/>
  <sheetViews>
    <sheetView tabSelected="1" view="pageBreakPreview" topLeftCell="A37" zoomScale="69" zoomScaleNormal="75" zoomScaleSheetLayoutView="69" workbookViewId="0">
      <selection activeCell="AM75" sqref="AM75"/>
    </sheetView>
  </sheetViews>
  <sheetFormatPr defaultColWidth="9" defaultRowHeight="13.5" x14ac:dyDescent="0.15"/>
  <cols>
    <col min="1" max="1" width="7.25" style="4" customWidth="1"/>
    <col min="2" max="4" width="3.625" style="4" customWidth="1"/>
    <col min="5" max="10" width="4.375" style="4" customWidth="1"/>
    <col min="11" max="11" width="10.625" style="8" customWidth="1"/>
    <col min="12" max="23" width="10.625" style="9" hidden="1" customWidth="1"/>
    <col min="24" max="25" width="20.875" style="9" customWidth="1"/>
    <col min="26" max="26" width="10.75" style="9" customWidth="1"/>
    <col min="27" max="34" width="9" style="9" hidden="1" customWidth="1"/>
    <col min="35" max="35" width="8" style="9" hidden="1" customWidth="1"/>
    <col min="36" max="36" width="5.625" style="9" hidden="1" customWidth="1"/>
    <col min="37" max="38" width="20.625" style="9" customWidth="1"/>
    <col min="39" max="43" width="6.75" style="9" customWidth="1"/>
    <col min="44" max="16384" width="9" style="9"/>
  </cols>
  <sheetData>
    <row r="1" spans="1:51" ht="22.5" customHeight="1" x14ac:dyDescent="0.15">
      <c r="B1" s="10" t="s">
        <v>23</v>
      </c>
      <c r="C1" s="10"/>
      <c r="D1" s="10"/>
      <c r="E1" s="10"/>
      <c r="F1" s="10"/>
      <c r="G1" s="10"/>
      <c r="H1" s="10"/>
      <c r="I1" s="10"/>
      <c r="J1" s="10"/>
      <c r="K1" s="23"/>
      <c r="AM1" s="178" t="s">
        <v>24</v>
      </c>
    </row>
    <row r="2" spans="1:51" ht="20.25" customHeight="1" x14ac:dyDescent="0.15">
      <c r="B2" s="10"/>
      <c r="C2" s="10"/>
      <c r="D2" s="10"/>
      <c r="E2" s="10"/>
      <c r="F2" s="10"/>
      <c r="G2" s="10"/>
      <c r="H2" s="10"/>
      <c r="I2" s="10"/>
      <c r="J2" s="10"/>
      <c r="K2" s="23"/>
      <c r="L2" s="10"/>
      <c r="M2" s="10"/>
      <c r="N2" s="10"/>
      <c r="O2" s="10"/>
      <c r="P2" s="10"/>
      <c r="Q2" s="10"/>
      <c r="R2" s="10"/>
      <c r="S2" s="10"/>
      <c r="T2" s="10"/>
      <c r="U2" s="10"/>
      <c r="V2" s="10"/>
      <c r="W2" s="10"/>
      <c r="X2" s="10"/>
      <c r="Y2" s="10"/>
      <c r="Z2" s="10"/>
      <c r="AN2" s="179" t="s">
        <v>25</v>
      </c>
      <c r="AO2" s="271" t="s">
        <v>26</v>
      </c>
      <c r="AP2" s="271"/>
    </row>
    <row r="3" spans="1:51" ht="20.25" customHeight="1" x14ac:dyDescent="0.15">
      <c r="B3" s="10"/>
      <c r="C3" s="10"/>
      <c r="D3" s="10"/>
      <c r="E3" s="10"/>
      <c r="F3" s="10"/>
      <c r="G3" s="10"/>
      <c r="H3" s="10"/>
      <c r="I3" s="10"/>
      <c r="J3" s="10"/>
      <c r="K3" s="23"/>
      <c r="L3" s="10"/>
      <c r="M3" s="10"/>
      <c r="N3" s="10"/>
      <c r="O3" s="10"/>
      <c r="P3" s="10"/>
      <c r="Q3" s="10"/>
      <c r="R3" s="10"/>
      <c r="S3" s="10"/>
      <c r="T3" s="10"/>
      <c r="U3" s="10"/>
      <c r="V3" s="10"/>
      <c r="W3" s="10"/>
      <c r="X3" s="10"/>
      <c r="Y3" s="10"/>
      <c r="Z3" s="10"/>
      <c r="AN3" s="179" t="s">
        <v>27</v>
      </c>
      <c r="AO3" s="271" t="s">
        <v>28</v>
      </c>
      <c r="AP3" s="271"/>
    </row>
    <row r="4" spans="1:51" ht="20.25" customHeight="1" x14ac:dyDescent="0.15">
      <c r="B4" s="585" t="s">
        <v>29</v>
      </c>
      <c r="C4" s="586"/>
      <c r="D4" s="587"/>
      <c r="E4" s="591" t="s">
        <v>8</v>
      </c>
      <c r="F4" s="592"/>
      <c r="G4" s="592"/>
      <c r="H4" s="592"/>
      <c r="I4" s="592"/>
      <c r="J4" s="593"/>
      <c r="K4" s="287" t="s">
        <v>30</v>
      </c>
      <c r="L4" s="24"/>
      <c r="M4" s="24"/>
      <c r="N4" s="24"/>
      <c r="O4" s="24"/>
      <c r="P4" s="24"/>
      <c r="Q4" s="24"/>
      <c r="R4" s="24"/>
      <c r="S4" s="24"/>
      <c r="T4" s="24"/>
      <c r="U4" s="24"/>
      <c r="V4" s="24"/>
      <c r="W4" s="24"/>
      <c r="X4" s="585" t="s">
        <v>16</v>
      </c>
      <c r="Y4" s="587"/>
      <c r="Z4" s="607" t="s">
        <v>31</v>
      </c>
      <c r="AA4" s="3"/>
      <c r="AB4" s="3"/>
      <c r="AC4" s="3"/>
      <c r="AD4" s="3"/>
      <c r="AE4" s="3"/>
      <c r="AF4" s="3"/>
      <c r="AG4" s="3"/>
      <c r="AH4" s="3"/>
      <c r="AI4" s="3"/>
      <c r="AJ4" s="3"/>
      <c r="AK4" s="597" t="s">
        <v>2</v>
      </c>
      <c r="AL4" s="598"/>
      <c r="AN4" s="179" t="s">
        <v>32</v>
      </c>
      <c r="AO4" s="271" t="s">
        <v>33</v>
      </c>
      <c r="AP4" s="271"/>
    </row>
    <row r="5" spans="1:51" ht="20.25" customHeight="1" x14ac:dyDescent="0.15">
      <c r="B5" s="588"/>
      <c r="C5" s="589"/>
      <c r="D5" s="590"/>
      <c r="E5" s="594"/>
      <c r="F5" s="595"/>
      <c r="G5" s="595"/>
      <c r="H5" s="595"/>
      <c r="I5" s="595"/>
      <c r="J5" s="596"/>
      <c r="K5" s="288"/>
      <c r="L5" s="25"/>
      <c r="M5" s="25"/>
      <c r="N5" s="25"/>
      <c r="O5" s="25"/>
      <c r="P5" s="25"/>
      <c r="Q5" s="25"/>
      <c r="R5" s="25"/>
      <c r="S5" s="25"/>
      <c r="T5" s="25"/>
      <c r="U5" s="25"/>
      <c r="V5" s="25"/>
      <c r="W5" s="25"/>
      <c r="X5" s="588"/>
      <c r="Y5" s="590"/>
      <c r="Z5" s="287"/>
      <c r="AA5" s="3"/>
      <c r="AB5" s="3"/>
      <c r="AC5" s="3"/>
      <c r="AD5" s="3"/>
      <c r="AE5" s="3"/>
      <c r="AF5" s="3"/>
      <c r="AG5" s="3"/>
      <c r="AH5" s="3"/>
      <c r="AI5" s="3"/>
      <c r="AJ5" s="3"/>
      <c r="AK5" s="599"/>
      <c r="AL5" s="600"/>
      <c r="AN5" s="180" t="s">
        <v>34</v>
      </c>
      <c r="AO5" s="273" t="s">
        <v>35</v>
      </c>
      <c r="AP5" s="273"/>
    </row>
    <row r="6" spans="1:51" s="1" customFormat="1" ht="30.75" customHeight="1" x14ac:dyDescent="0.15">
      <c r="A6" s="11"/>
      <c r="B6" s="274" t="s">
        <v>36</v>
      </c>
      <c r="C6" s="275"/>
      <c r="D6" s="275"/>
      <c r="E6" s="275"/>
      <c r="F6" s="275"/>
      <c r="G6" s="275"/>
      <c r="H6" s="275"/>
      <c r="I6" s="275"/>
      <c r="J6" s="276"/>
      <c r="K6" s="277" t="s">
        <v>37</v>
      </c>
      <c r="L6" s="278"/>
      <c r="M6" s="278"/>
      <c r="N6" s="278"/>
      <c r="O6" s="278"/>
      <c r="P6" s="278"/>
      <c r="Q6" s="278"/>
      <c r="R6" s="278"/>
      <c r="S6" s="278"/>
      <c r="T6" s="278"/>
      <c r="U6" s="278"/>
      <c r="V6" s="278"/>
      <c r="W6" s="278"/>
      <c r="X6" s="278"/>
      <c r="Y6" s="279"/>
      <c r="Z6" s="277" t="s">
        <v>38</v>
      </c>
      <c r="AA6" s="278"/>
      <c r="AB6" s="278"/>
      <c r="AC6" s="278"/>
      <c r="AD6" s="278"/>
      <c r="AE6" s="278"/>
      <c r="AF6" s="278"/>
      <c r="AG6" s="278"/>
      <c r="AH6" s="278"/>
      <c r="AI6" s="278"/>
      <c r="AJ6" s="278"/>
      <c r="AK6" s="278"/>
      <c r="AL6" s="279"/>
      <c r="AM6" s="289" t="s">
        <v>39</v>
      </c>
      <c r="AN6" s="290"/>
      <c r="AO6" s="290"/>
      <c r="AP6" s="290"/>
      <c r="AQ6" s="291"/>
    </row>
    <row r="7" spans="1:51" s="2" customFormat="1" ht="30.75" customHeight="1" x14ac:dyDescent="0.15">
      <c r="A7" s="12"/>
      <c r="B7" s="280" t="s">
        <v>40</v>
      </c>
      <c r="C7" s="281"/>
      <c r="D7" s="281"/>
      <c r="E7" s="281"/>
      <c r="F7" s="281"/>
      <c r="G7" s="281"/>
      <c r="H7" s="281"/>
      <c r="I7" s="281"/>
      <c r="J7" s="282"/>
      <c r="K7" s="26" t="s">
        <v>41</v>
      </c>
      <c r="L7" s="27"/>
      <c r="M7" s="27"/>
      <c r="N7" s="27"/>
      <c r="O7" s="27"/>
      <c r="P7" s="27"/>
      <c r="Q7" s="27"/>
      <c r="R7" s="27"/>
      <c r="S7" s="27"/>
      <c r="T7" s="27"/>
      <c r="U7" s="27"/>
      <c r="V7" s="27"/>
      <c r="W7" s="27"/>
      <c r="X7" s="283" t="s">
        <v>42</v>
      </c>
      <c r="Y7" s="284"/>
      <c r="Z7" s="133" t="s">
        <v>41</v>
      </c>
      <c r="AA7" s="134"/>
      <c r="AB7" s="134"/>
      <c r="AC7" s="134"/>
      <c r="AD7" s="134"/>
      <c r="AE7" s="134"/>
      <c r="AF7" s="134"/>
      <c r="AG7" s="134"/>
      <c r="AH7" s="134"/>
      <c r="AI7" s="134"/>
      <c r="AJ7" s="134"/>
      <c r="AK7" s="285" t="s">
        <v>42</v>
      </c>
      <c r="AL7" s="286"/>
      <c r="AM7" s="292"/>
      <c r="AN7" s="293"/>
      <c r="AO7" s="293"/>
      <c r="AP7" s="293"/>
      <c r="AQ7" s="294"/>
    </row>
    <row r="8" spans="1:51" s="2" customFormat="1" ht="30.75" hidden="1" customHeight="1" x14ac:dyDescent="0.15">
      <c r="A8" s="12"/>
      <c r="B8" s="13"/>
      <c r="C8" s="14"/>
      <c r="D8" s="14"/>
      <c r="E8" s="14"/>
      <c r="F8" s="14"/>
      <c r="G8" s="14"/>
      <c r="H8" s="14"/>
      <c r="I8" s="14"/>
      <c r="J8" s="28"/>
      <c r="K8" s="29"/>
      <c r="L8" s="30"/>
      <c r="M8" s="30"/>
      <c r="N8" s="30"/>
      <c r="O8" s="30"/>
      <c r="P8" s="31"/>
      <c r="Q8" s="121" t="s">
        <v>43</v>
      </c>
      <c r="R8" s="608" t="s">
        <v>44</v>
      </c>
      <c r="S8" s="608"/>
      <c r="T8" s="608"/>
      <c r="U8" s="609"/>
      <c r="V8" s="122"/>
      <c r="W8" s="122"/>
      <c r="X8" s="122"/>
      <c r="Y8" s="122"/>
      <c r="Z8" s="135"/>
      <c r="AA8" s="30"/>
      <c r="AB8" s="30"/>
      <c r="AC8" s="30"/>
      <c r="AD8" s="30"/>
      <c r="AE8" s="31"/>
      <c r="AF8" s="31"/>
      <c r="AG8" s="181"/>
      <c r="AH8" s="122"/>
      <c r="AI8" s="122"/>
      <c r="AJ8" s="122"/>
      <c r="AK8" s="122"/>
      <c r="AL8" s="122"/>
      <c r="AM8" s="182"/>
      <c r="AN8" s="183"/>
      <c r="AO8" s="183"/>
      <c r="AP8" s="183"/>
      <c r="AQ8" s="191"/>
    </row>
    <row r="9" spans="1:51" ht="25.5" hidden="1" customHeight="1" x14ac:dyDescent="0.15">
      <c r="B9" s="280" t="s">
        <v>45</v>
      </c>
      <c r="C9" s="281"/>
      <c r="D9" s="281"/>
      <c r="E9" s="281"/>
      <c r="F9" s="281"/>
      <c r="G9" s="281"/>
      <c r="H9" s="281"/>
      <c r="I9" s="281"/>
      <c r="J9" s="282"/>
      <c r="K9" s="32" t="s">
        <v>46</v>
      </c>
      <c r="L9" s="33"/>
      <c r="M9" s="33"/>
      <c r="N9" s="33"/>
      <c r="O9" s="33"/>
      <c r="P9" s="34" t="s">
        <v>25</v>
      </c>
      <c r="Q9" s="123">
        <v>3</v>
      </c>
      <c r="R9" s="124">
        <v>2.5</v>
      </c>
      <c r="S9" s="33" t="s">
        <v>47</v>
      </c>
      <c r="T9" s="33"/>
      <c r="U9" s="33"/>
      <c r="V9" s="33"/>
      <c r="W9" s="33"/>
      <c r="X9" s="33"/>
      <c r="Y9" s="33"/>
      <c r="Z9" s="120" t="s">
        <v>46</v>
      </c>
      <c r="AA9" s="136"/>
      <c r="AB9" s="136"/>
      <c r="AC9" s="136"/>
      <c r="AD9" s="136"/>
      <c r="AE9" s="137" t="s">
        <v>25</v>
      </c>
      <c r="AF9" s="138">
        <v>3</v>
      </c>
      <c r="AG9" s="184">
        <v>2.5</v>
      </c>
      <c r="AH9" s="136" t="s">
        <v>47</v>
      </c>
      <c r="AI9" s="136"/>
      <c r="AJ9" s="136"/>
      <c r="AK9" s="136"/>
      <c r="AL9" s="136"/>
      <c r="AM9" s="295" t="s">
        <v>46</v>
      </c>
      <c r="AN9" s="296"/>
      <c r="AO9" s="296"/>
      <c r="AP9" s="296"/>
      <c r="AQ9" s="284"/>
    </row>
    <row r="10" spans="1:51" s="3" customFormat="1" ht="40.5" customHeight="1" x14ac:dyDescent="0.15">
      <c r="A10" s="15"/>
      <c r="B10" s="297" t="s">
        <v>48</v>
      </c>
      <c r="C10" s="298"/>
      <c r="D10" s="298"/>
      <c r="E10" s="298"/>
      <c r="F10" s="298"/>
      <c r="G10" s="298"/>
      <c r="H10" s="298"/>
      <c r="I10" s="298"/>
      <c r="J10" s="299"/>
      <c r="K10" s="35" t="str">
        <f>IF(M10="評価なし","評価なし",IF(M10&gt;=2.5,"A",IF(M10&gt;=1.5,"B",IF(M10&gt;=0.5,"C",IF(M10&lt;0.5,"D","評価なし")))))</f>
        <v>A</v>
      </c>
      <c r="L10" s="36"/>
      <c r="M10" s="37">
        <f>IF(AND(M12="評価なし",M14="評価なし",M16="評価なし",M21="評価なし",M22="評価なし",M27="評価なし",M28="評価なし",M29="評価なし",M30="評価なし"),"評価なし",(N12+N14+N16+N21+N22+N27+N28+N29+N30)/(9-N10))</f>
        <v>3</v>
      </c>
      <c r="N10" s="38">
        <f>COUNTIF(M12:M17,"評価なし")+COUNTIF(M21:M22,"評価なし")+COUNTIF(M27:M30,"評価なし")</f>
        <v>0</v>
      </c>
      <c r="O10" s="36"/>
      <c r="P10" s="39" t="s">
        <v>27</v>
      </c>
      <c r="Q10" s="125">
        <v>2</v>
      </c>
      <c r="R10" s="126">
        <v>1.5</v>
      </c>
      <c r="S10" s="36" t="s">
        <v>47</v>
      </c>
      <c r="T10" s="36">
        <v>2.5</v>
      </c>
      <c r="U10" s="36" t="s">
        <v>49</v>
      </c>
      <c r="V10" s="36"/>
      <c r="W10" s="36"/>
      <c r="X10" s="300"/>
      <c r="Y10" s="301"/>
      <c r="Z10" s="35" t="str">
        <f>IF(AB10="評価なし","評価なし",IF(AB10&gt;=2.5,"A",IF(AB10&gt;=1.5,"B",IF(AB10&gt;=0.5,"C",IF(AB10&lt;0.5,"D","評価なし")))))</f>
        <v>A</v>
      </c>
      <c r="AA10" s="71"/>
      <c r="AB10" s="139">
        <f>IF(AND(AB12="評価なし",AB14="評価なし",AB16="評価なし",AB21="評価なし",AB22="評価なし",AB27="評価なし",AB28="評価なし",AB29="評価なし",AB30="評価なし"),"評価なし",(AC12+AC14+AC16+AC21+AC22+AC27+AC28+AC29+AC30)/(9-AC10))</f>
        <v>3</v>
      </c>
      <c r="AC10" s="54">
        <f>COUNTIF(AB12:AB17,"評価なし")+COUNTIF(AB21:AB22,"評価なし")+COUNTIF(AB27:AB30,"評価なし")</f>
        <v>0</v>
      </c>
      <c r="AD10" s="71"/>
      <c r="AE10" s="140" t="s">
        <v>27</v>
      </c>
      <c r="AF10" s="141">
        <v>2</v>
      </c>
      <c r="AG10" s="185">
        <v>1.5</v>
      </c>
      <c r="AH10" s="186" t="s">
        <v>47</v>
      </c>
      <c r="AI10" s="186">
        <v>2.5</v>
      </c>
      <c r="AJ10" s="186" t="s">
        <v>49</v>
      </c>
      <c r="AK10" s="300"/>
      <c r="AL10" s="302"/>
      <c r="AM10" s="297" t="s">
        <v>50</v>
      </c>
      <c r="AN10" s="298"/>
      <c r="AO10" s="298"/>
      <c r="AP10" s="298"/>
      <c r="AQ10" s="299"/>
      <c r="AR10" s="192"/>
      <c r="AS10" s="192"/>
      <c r="AT10" s="192"/>
      <c r="AU10" s="192"/>
      <c r="AV10" s="192"/>
      <c r="AW10" s="192"/>
      <c r="AX10" s="192"/>
      <c r="AY10" s="192"/>
    </row>
    <row r="11" spans="1:51" ht="42" customHeight="1" x14ac:dyDescent="0.15">
      <c r="B11" s="303" t="s">
        <v>51</v>
      </c>
      <c r="C11" s="304"/>
      <c r="D11" s="304"/>
      <c r="E11" s="304"/>
      <c r="F11" s="304"/>
      <c r="G11" s="304"/>
      <c r="H11" s="304"/>
      <c r="I11" s="304"/>
      <c r="J11" s="305"/>
      <c r="K11" s="40" t="str">
        <f>IF(M11="評価なし","評価なし",IF(M11&gt;=2.5,"A",IF(M11&gt;=1.5,"B",IF(M11&gt;=0.5,"C",IF(M11&lt;0.5,"D","評価なし")))))</f>
        <v>A</v>
      </c>
      <c r="L11" s="41"/>
      <c r="M11" s="42">
        <f>IF(AND(M12="評価なし",M14="評価なし",M16="評価なし"),"評価なし",(N12+N14+N16)/(3-N11))</f>
        <v>3</v>
      </c>
      <c r="N11" s="41">
        <f>COUNTIF(M12:M17,"評価なし")</f>
        <v>0</v>
      </c>
      <c r="O11" s="41"/>
      <c r="P11" s="43" t="s">
        <v>32</v>
      </c>
      <c r="Q11" s="127">
        <v>1</v>
      </c>
      <c r="R11" s="128">
        <v>0.5</v>
      </c>
      <c r="S11" s="129" t="s">
        <v>47</v>
      </c>
      <c r="T11" s="129">
        <v>1.5</v>
      </c>
      <c r="U11" s="129" t="s">
        <v>49</v>
      </c>
      <c r="V11" s="129"/>
      <c r="W11" s="129"/>
      <c r="X11" s="306"/>
      <c r="Y11" s="307"/>
      <c r="Z11" s="40" t="str">
        <f>IF(AB11="評価なし","評価なし",IF(AB11&gt;=2.5,"A",IF(AB11&gt;=1.5,"B",IF(AB11&gt;=0.5,"C",IF(AB11&lt;0.5,"D","評価なし")))))</f>
        <v>A</v>
      </c>
      <c r="AA11" s="41"/>
      <c r="AB11" s="142">
        <f>IF(AND(AB12="評価なし",AB14="評価なし",AB16="評価なし"),"評価なし",(AC12+AC14+AC16)/(3-AC11))</f>
        <v>3</v>
      </c>
      <c r="AC11" s="41">
        <f>COUNTIF(AB12:AB17,"評価なし")</f>
        <v>0</v>
      </c>
      <c r="AD11" s="41"/>
      <c r="AE11" s="143" t="s">
        <v>32</v>
      </c>
      <c r="AF11" s="144">
        <v>1</v>
      </c>
      <c r="AG11" s="187">
        <v>0.5</v>
      </c>
      <c r="AH11" s="188" t="s">
        <v>47</v>
      </c>
      <c r="AI11" s="188">
        <v>1.5</v>
      </c>
      <c r="AJ11" s="188" t="s">
        <v>49</v>
      </c>
      <c r="AK11" s="308"/>
      <c r="AL11" s="309"/>
      <c r="AM11" s="303" t="s">
        <v>51</v>
      </c>
      <c r="AN11" s="304"/>
      <c r="AO11" s="304"/>
      <c r="AP11" s="304"/>
      <c r="AQ11" s="305"/>
      <c r="AR11" s="193"/>
      <c r="AS11" s="193"/>
      <c r="AT11" s="193"/>
      <c r="AU11" s="193"/>
      <c r="AV11" s="193"/>
      <c r="AW11" s="193"/>
      <c r="AX11" s="193"/>
      <c r="AY11" s="193"/>
    </row>
    <row r="12" spans="1:51" ht="60" customHeight="1" x14ac:dyDescent="0.15">
      <c r="B12" s="426" t="s">
        <v>52</v>
      </c>
      <c r="C12" s="427"/>
      <c r="D12" s="427"/>
      <c r="E12" s="427"/>
      <c r="F12" s="427"/>
      <c r="G12" s="427"/>
      <c r="H12" s="427"/>
      <c r="I12" s="427"/>
      <c r="J12" s="428"/>
      <c r="K12" s="601" t="s">
        <v>25</v>
      </c>
      <c r="L12" s="45"/>
      <c r="M12" s="604" t="str">
        <f>IF(K12="A","3",IF(K12="B","2",IF(K12="C","1",IF(K12="D","0","評価なし"))))</f>
        <v>3</v>
      </c>
      <c r="N12" s="47" t="str">
        <f>IF(M12="評価なし",0,M12)</f>
        <v>3</v>
      </c>
      <c r="O12" s="45"/>
      <c r="P12" s="46" t="s">
        <v>34</v>
      </c>
      <c r="Q12" s="130">
        <v>0</v>
      </c>
      <c r="R12" s="131">
        <v>0.5</v>
      </c>
      <c r="S12" s="132" t="s">
        <v>49</v>
      </c>
      <c r="T12" s="132"/>
      <c r="U12" s="132"/>
      <c r="V12" s="132"/>
      <c r="W12" s="132"/>
      <c r="X12" s="612" t="s">
        <v>53</v>
      </c>
      <c r="Y12" s="613"/>
      <c r="Z12" s="601" t="s">
        <v>25</v>
      </c>
      <c r="AA12" s="145"/>
      <c r="AB12" s="633" t="str">
        <f>IF(Z12="A","3",IF(Z12="B","2",IF(Z12="C","1",IF(Z12="D","0","評価なし"))))</f>
        <v>3</v>
      </c>
      <c r="AC12" s="113" t="str">
        <f>IF(AB12="評価なし",0,AB12)</f>
        <v>3</v>
      </c>
      <c r="AD12" s="145"/>
      <c r="AE12" s="146" t="s">
        <v>34</v>
      </c>
      <c r="AF12" s="147">
        <v>0</v>
      </c>
      <c r="AG12" s="189">
        <v>0.5</v>
      </c>
      <c r="AH12" s="190" t="s">
        <v>49</v>
      </c>
      <c r="AI12" s="190"/>
      <c r="AJ12" s="190"/>
      <c r="AK12" s="624" t="s">
        <v>54</v>
      </c>
      <c r="AL12" s="516"/>
      <c r="AM12" s="610" t="s">
        <v>55</v>
      </c>
      <c r="AN12" s="383"/>
      <c r="AO12" s="383"/>
      <c r="AP12" s="383"/>
      <c r="AQ12" s="384"/>
    </row>
    <row r="13" spans="1:51" ht="60" customHeight="1" x14ac:dyDescent="0.15">
      <c r="B13" s="579"/>
      <c r="C13" s="580"/>
      <c r="D13" s="580"/>
      <c r="E13" s="580"/>
      <c r="F13" s="580"/>
      <c r="G13" s="580"/>
      <c r="H13" s="580"/>
      <c r="I13" s="580"/>
      <c r="J13" s="581"/>
      <c r="K13" s="602"/>
      <c r="L13" s="48"/>
      <c r="M13" s="605" t="str">
        <f>IF(K13="A","10",IF(K13="B","8",IF(K13="C","7",IF(K13="D","5","0"))))</f>
        <v>0</v>
      </c>
      <c r="N13" s="48"/>
      <c r="O13" s="48"/>
      <c r="P13" s="50" t="s">
        <v>56</v>
      </c>
      <c r="Q13" s="48"/>
      <c r="R13" s="48"/>
      <c r="S13" s="48"/>
      <c r="T13" s="48"/>
      <c r="U13" s="48"/>
      <c r="V13" s="48"/>
      <c r="W13" s="48"/>
      <c r="X13" s="614"/>
      <c r="Y13" s="615"/>
      <c r="Z13" s="602"/>
      <c r="AA13" s="148"/>
      <c r="AB13" s="634" t="str">
        <f>IF(Z13="A","10",IF(Z13="B","8",IF(Z13="C","7",IF(Z13="D","5","0"))))</f>
        <v>0</v>
      </c>
      <c r="AC13" s="148"/>
      <c r="AD13" s="148"/>
      <c r="AE13" s="149" t="s">
        <v>56</v>
      </c>
      <c r="AF13" s="148"/>
      <c r="AG13" s="148"/>
      <c r="AH13" s="148"/>
      <c r="AI13" s="148"/>
      <c r="AJ13" s="148"/>
      <c r="AK13" s="625"/>
      <c r="AL13" s="626"/>
      <c r="AM13" s="611"/>
      <c r="AN13" s="393"/>
      <c r="AO13" s="393"/>
      <c r="AP13" s="393"/>
      <c r="AQ13" s="394"/>
    </row>
    <row r="14" spans="1:51" ht="52.5" customHeight="1" x14ac:dyDescent="0.15">
      <c r="B14" s="400" t="s">
        <v>57</v>
      </c>
      <c r="C14" s="401"/>
      <c r="D14" s="401"/>
      <c r="E14" s="401"/>
      <c r="F14" s="401"/>
      <c r="G14" s="401"/>
      <c r="H14" s="401"/>
      <c r="I14" s="401"/>
      <c r="J14" s="402"/>
      <c r="K14" s="602" t="s">
        <v>25</v>
      </c>
      <c r="L14" s="48"/>
      <c r="M14" s="605" t="str">
        <f>IF(K14="A","3",IF(K14="B","2",IF(K14="C","1",IF(K14="D","0","評価なし"))))</f>
        <v>3</v>
      </c>
      <c r="N14" s="51" t="str">
        <f>IF(M14="評価なし",0,M14)</f>
        <v>3</v>
      </c>
      <c r="O14" s="48"/>
      <c r="P14" s="48" t="s">
        <v>58</v>
      </c>
      <c r="Q14" s="48"/>
      <c r="R14" s="48"/>
      <c r="S14" s="48"/>
      <c r="T14" s="48"/>
      <c r="U14" s="48"/>
      <c r="V14" s="48"/>
      <c r="W14" s="48"/>
      <c r="X14" s="616" t="s">
        <v>59</v>
      </c>
      <c r="Y14" s="617"/>
      <c r="Z14" s="602" t="s">
        <v>25</v>
      </c>
      <c r="AA14" s="148"/>
      <c r="AB14" s="634" t="str">
        <f>IF(Z14="A","3",IF(Z14="B","2",IF(Z14="C","1",IF(Z14="D","0","評価なし"))))</f>
        <v>3</v>
      </c>
      <c r="AC14" s="119" t="str">
        <f>IF(AB14="評価なし",0,AB14)</f>
        <v>3</v>
      </c>
      <c r="AD14" s="148"/>
      <c r="AE14" s="148" t="s">
        <v>58</v>
      </c>
      <c r="AF14" s="148"/>
      <c r="AG14" s="148"/>
      <c r="AH14" s="148"/>
      <c r="AI14" s="148"/>
      <c r="AJ14" s="148"/>
      <c r="AK14" s="627" t="s">
        <v>60</v>
      </c>
      <c r="AL14" s="628"/>
      <c r="AM14" s="611" t="s">
        <v>55</v>
      </c>
      <c r="AN14" s="393"/>
      <c r="AO14" s="393"/>
      <c r="AP14" s="393"/>
      <c r="AQ14" s="394"/>
    </row>
    <row r="15" spans="1:51" ht="51.75" customHeight="1" x14ac:dyDescent="0.15">
      <c r="B15" s="579"/>
      <c r="C15" s="580"/>
      <c r="D15" s="580"/>
      <c r="E15" s="580"/>
      <c r="F15" s="580"/>
      <c r="G15" s="580"/>
      <c r="H15" s="580"/>
      <c r="I15" s="580"/>
      <c r="J15" s="581"/>
      <c r="K15" s="602"/>
      <c r="L15" s="48"/>
      <c r="M15" s="605" t="str">
        <f>IF(K15="A","10",IF(K15="B","8",IF(K15="C","7",IF(K15="D","5","0"))))</f>
        <v>0</v>
      </c>
      <c r="N15" s="48"/>
      <c r="O15" s="48"/>
      <c r="P15" s="48" t="s">
        <v>61</v>
      </c>
      <c r="Q15" s="48"/>
      <c r="R15" s="48"/>
      <c r="S15" s="48"/>
      <c r="T15" s="48"/>
      <c r="U15" s="48"/>
      <c r="V15" s="48"/>
      <c r="W15" s="48"/>
      <c r="X15" s="618"/>
      <c r="Y15" s="619"/>
      <c r="Z15" s="602"/>
      <c r="AA15" s="148"/>
      <c r="AB15" s="634" t="str">
        <f>IF(Z15="A","10",IF(Z15="B","8",IF(Z15="C","7",IF(Z15="D","5","0"))))</f>
        <v>0</v>
      </c>
      <c r="AC15" s="148"/>
      <c r="AD15" s="148"/>
      <c r="AE15" s="148" t="s">
        <v>61</v>
      </c>
      <c r="AF15" s="148"/>
      <c r="AG15" s="148"/>
      <c r="AH15" s="148"/>
      <c r="AI15" s="148"/>
      <c r="AJ15" s="148"/>
      <c r="AK15" s="625"/>
      <c r="AL15" s="626"/>
      <c r="AM15" s="611"/>
      <c r="AN15" s="393"/>
      <c r="AO15" s="393"/>
      <c r="AP15" s="393"/>
      <c r="AQ15" s="394"/>
    </row>
    <row r="16" spans="1:51" ht="52.5" customHeight="1" x14ac:dyDescent="0.15">
      <c r="B16" s="400" t="s">
        <v>62</v>
      </c>
      <c r="C16" s="401"/>
      <c r="D16" s="401"/>
      <c r="E16" s="401"/>
      <c r="F16" s="401"/>
      <c r="G16" s="401"/>
      <c r="H16" s="401"/>
      <c r="I16" s="401"/>
      <c r="J16" s="402"/>
      <c r="K16" s="602" t="s">
        <v>25</v>
      </c>
      <c r="L16" s="48"/>
      <c r="M16" s="605" t="str">
        <f>IF(K16="A","3",IF(K16="B","2",IF(K16="C","1",IF(K16="D","0","評価なし"))))</f>
        <v>3</v>
      </c>
      <c r="N16" s="51" t="str">
        <f>IF(M16="評価なし",0,M16)</f>
        <v>3</v>
      </c>
      <c r="O16" s="48"/>
      <c r="P16" s="48" t="s">
        <v>63</v>
      </c>
      <c r="Q16" s="48"/>
      <c r="R16" s="48"/>
      <c r="S16" s="48"/>
      <c r="T16" s="48"/>
      <c r="U16" s="48"/>
      <c r="V16" s="48"/>
      <c r="W16" s="48"/>
      <c r="X16" s="620" t="s">
        <v>64</v>
      </c>
      <c r="Y16" s="621"/>
      <c r="Z16" s="602" t="s">
        <v>25</v>
      </c>
      <c r="AA16" s="148"/>
      <c r="AB16" s="634" t="str">
        <f>IF(Z16="A","3",IF(Z16="B","2",IF(Z16="C","1",IF(Z16="D","0","評価なし"))))</f>
        <v>3</v>
      </c>
      <c r="AC16" s="119" t="str">
        <f>IF(AB16="評価なし",0,AB16)</f>
        <v>3</v>
      </c>
      <c r="AD16" s="148"/>
      <c r="AE16" s="148" t="s">
        <v>63</v>
      </c>
      <c r="AF16" s="148"/>
      <c r="AG16" s="148"/>
      <c r="AH16" s="148"/>
      <c r="AI16" s="148"/>
      <c r="AJ16" s="148"/>
      <c r="AK16" s="629" t="s">
        <v>65</v>
      </c>
      <c r="AL16" s="628"/>
      <c r="AM16" s="611" t="s">
        <v>66</v>
      </c>
      <c r="AN16" s="393"/>
      <c r="AO16" s="393"/>
      <c r="AP16" s="393"/>
      <c r="AQ16" s="394"/>
    </row>
    <row r="17" spans="1:51" ht="58.5" customHeight="1" x14ac:dyDescent="0.15">
      <c r="B17" s="582"/>
      <c r="C17" s="583"/>
      <c r="D17" s="583"/>
      <c r="E17" s="583"/>
      <c r="F17" s="583"/>
      <c r="G17" s="583"/>
      <c r="H17" s="583"/>
      <c r="I17" s="583"/>
      <c r="J17" s="584"/>
      <c r="K17" s="603"/>
      <c r="L17" s="52"/>
      <c r="M17" s="606" t="str">
        <f>IF(K17="A","10",IF(K17="B","8",IF(K17="C","7",IF(K17="D","5","0"))))</f>
        <v>0</v>
      </c>
      <c r="N17" s="52"/>
      <c r="O17" s="52"/>
      <c r="P17" s="52" t="s">
        <v>67</v>
      </c>
      <c r="Q17" s="52"/>
      <c r="R17" s="52"/>
      <c r="S17" s="52"/>
      <c r="T17" s="52"/>
      <c r="U17" s="52"/>
      <c r="V17" s="52"/>
      <c r="W17" s="52"/>
      <c r="X17" s="622"/>
      <c r="Y17" s="623"/>
      <c r="Z17" s="603"/>
      <c r="AA17" s="150"/>
      <c r="AB17" s="635" t="str">
        <f>IF(Z17="A","10",IF(Z17="B","8",IF(Z17="C","7",IF(Z17="D","5","0"))))</f>
        <v>0</v>
      </c>
      <c r="AC17" s="150"/>
      <c r="AD17" s="150"/>
      <c r="AE17" s="150" t="s">
        <v>67</v>
      </c>
      <c r="AF17" s="150"/>
      <c r="AG17" s="150"/>
      <c r="AH17" s="150"/>
      <c r="AI17" s="150"/>
      <c r="AJ17" s="150"/>
      <c r="AK17" s="368"/>
      <c r="AL17" s="369"/>
      <c r="AM17" s="630"/>
      <c r="AN17" s="631"/>
      <c r="AO17" s="631"/>
      <c r="AP17" s="631"/>
      <c r="AQ17" s="632"/>
    </row>
    <row r="18" spans="1:51" s="4" customFormat="1" ht="79.5" customHeight="1" x14ac:dyDescent="0.15">
      <c r="B18" s="310" t="s">
        <v>68</v>
      </c>
      <c r="C18" s="311"/>
      <c r="D18" s="311"/>
      <c r="E18" s="311"/>
      <c r="F18" s="311"/>
      <c r="G18" s="311"/>
      <c r="H18" s="311"/>
      <c r="I18" s="311"/>
      <c r="J18" s="312"/>
      <c r="K18" s="313" t="s">
        <v>69</v>
      </c>
      <c r="L18" s="314"/>
      <c r="M18" s="314"/>
      <c r="N18" s="314"/>
      <c r="O18" s="314"/>
      <c r="P18" s="314"/>
      <c r="Q18" s="314"/>
      <c r="R18" s="314"/>
      <c r="S18" s="314"/>
      <c r="T18" s="314"/>
      <c r="U18" s="314"/>
      <c r="V18" s="314"/>
      <c r="W18" s="314"/>
      <c r="X18" s="314"/>
      <c r="Y18" s="315"/>
      <c r="Z18" s="316" t="s">
        <v>70</v>
      </c>
      <c r="AA18" s="317"/>
      <c r="AB18" s="317"/>
      <c r="AC18" s="317"/>
      <c r="AD18" s="317"/>
      <c r="AE18" s="317"/>
      <c r="AF18" s="317"/>
      <c r="AG18" s="317"/>
      <c r="AH18" s="317"/>
      <c r="AI18" s="317"/>
      <c r="AJ18" s="317"/>
      <c r="AK18" s="317"/>
      <c r="AL18" s="318"/>
      <c r="AM18" s="319" t="s">
        <v>202</v>
      </c>
      <c r="AN18" s="320"/>
      <c r="AO18" s="320"/>
      <c r="AP18" s="320"/>
      <c r="AQ18" s="321"/>
    </row>
    <row r="19" spans="1:51" ht="60" customHeight="1" x14ac:dyDescent="0.15">
      <c r="B19" s="322" t="s">
        <v>71</v>
      </c>
      <c r="C19" s="323"/>
      <c r="D19" s="323"/>
      <c r="E19" s="323"/>
      <c r="F19" s="323"/>
      <c r="G19" s="323"/>
      <c r="H19" s="323"/>
      <c r="I19" s="323"/>
      <c r="J19" s="324"/>
      <c r="K19" s="325" t="s">
        <v>72</v>
      </c>
      <c r="L19" s="326"/>
      <c r="M19" s="326"/>
      <c r="N19" s="326"/>
      <c r="O19" s="326"/>
      <c r="P19" s="326"/>
      <c r="Q19" s="326"/>
      <c r="R19" s="326"/>
      <c r="S19" s="326"/>
      <c r="T19" s="326"/>
      <c r="U19" s="326"/>
      <c r="V19" s="326"/>
      <c r="W19" s="326"/>
      <c r="X19" s="326"/>
      <c r="Y19" s="327"/>
      <c r="Z19" s="328" t="s">
        <v>73</v>
      </c>
      <c r="AA19" s="329"/>
      <c r="AB19" s="329"/>
      <c r="AC19" s="329"/>
      <c r="AD19" s="329"/>
      <c r="AE19" s="329"/>
      <c r="AF19" s="329"/>
      <c r="AG19" s="329"/>
      <c r="AH19" s="329"/>
      <c r="AI19" s="329"/>
      <c r="AJ19" s="329"/>
      <c r="AK19" s="329"/>
      <c r="AL19" s="330"/>
      <c r="AM19" s="331" t="s">
        <v>202</v>
      </c>
      <c r="AN19" s="332"/>
      <c r="AO19" s="332"/>
      <c r="AP19" s="332"/>
      <c r="AQ19" s="333"/>
    </row>
    <row r="20" spans="1:51" s="5" customFormat="1" ht="42" customHeight="1" x14ac:dyDescent="0.15">
      <c r="A20" s="15"/>
      <c r="B20" s="334" t="s">
        <v>74</v>
      </c>
      <c r="C20" s="335"/>
      <c r="D20" s="335"/>
      <c r="E20" s="335"/>
      <c r="F20" s="335"/>
      <c r="G20" s="335"/>
      <c r="H20" s="335"/>
      <c r="I20" s="335"/>
      <c r="J20" s="336"/>
      <c r="K20" s="53" t="str">
        <f>IF(M20="評価なし","評価なし",IF(M20&gt;=2.5,"A",IF(M20&gt;=1.5,"B",IF(M20&gt;=0.5,"C",IF(M20&lt;0.5,"D","評価なし")))))</f>
        <v>A</v>
      </c>
      <c r="L20" s="54"/>
      <c r="M20" s="55">
        <f>IF(AND(M21="評価なし",M22="評価なし"),"評価なし",(N21+N22)/(2-N20))</f>
        <v>3</v>
      </c>
      <c r="N20" s="54">
        <f>COUNTIF(M21:M22,"評価なし")</f>
        <v>0</v>
      </c>
      <c r="O20" s="54"/>
      <c r="P20" s="54"/>
      <c r="Q20" s="54"/>
      <c r="R20" s="54"/>
      <c r="S20" s="54"/>
      <c r="T20" s="54"/>
      <c r="U20" s="54"/>
      <c r="V20" s="54"/>
      <c r="W20" s="54"/>
      <c r="X20" s="337"/>
      <c r="Y20" s="338"/>
      <c r="Z20" s="53" t="str">
        <f>IF(AB20="評価なし","評価なし",IF(AB20&gt;=2.5,"A",IF(AB20&gt;=1.5,"B",IF(AB20&gt;=0.5,"C",IF(AB20&lt;0.5,"D","評価なし")))))</f>
        <v>A</v>
      </c>
      <c r="AA20" s="54"/>
      <c r="AB20" s="55">
        <f>IF(AND(AB21="評価なし",AB22="評価なし"),"評価なし",(AC21+AC22)/(2-AC20))</f>
        <v>3</v>
      </c>
      <c r="AC20" s="54">
        <f>COUNTIF(AB21:AB22,"評価なし")</f>
        <v>0</v>
      </c>
      <c r="AD20" s="54"/>
      <c r="AE20" s="54"/>
      <c r="AF20" s="54"/>
      <c r="AG20" s="54"/>
      <c r="AH20" s="54"/>
      <c r="AI20" s="54"/>
      <c r="AJ20" s="54"/>
      <c r="AK20" s="339"/>
      <c r="AL20" s="340"/>
      <c r="AM20" s="341" t="s">
        <v>74</v>
      </c>
      <c r="AN20" s="342"/>
      <c r="AO20" s="342"/>
      <c r="AP20" s="342"/>
      <c r="AQ20" s="343"/>
      <c r="AR20" s="194"/>
      <c r="AS20" s="195"/>
      <c r="AT20" s="195"/>
      <c r="AU20" s="195"/>
      <c r="AV20" s="195"/>
      <c r="AW20" s="195"/>
      <c r="AX20" s="195"/>
      <c r="AY20" s="195"/>
    </row>
    <row r="21" spans="1:51" s="5" customFormat="1" ht="114.75" customHeight="1" x14ac:dyDescent="0.15">
      <c r="A21" s="15"/>
      <c r="B21" s="344" t="s">
        <v>75</v>
      </c>
      <c r="C21" s="345"/>
      <c r="D21" s="345"/>
      <c r="E21" s="345"/>
      <c r="F21" s="345"/>
      <c r="G21" s="345"/>
      <c r="H21" s="345"/>
      <c r="I21" s="345"/>
      <c r="J21" s="346"/>
      <c r="K21" s="56" t="s">
        <v>25</v>
      </c>
      <c r="L21" s="45"/>
      <c r="M21" s="46" t="str">
        <f>IF(K21="A","3",IF(K21="B","2",IF(K21="C","1",IF(K21="D","0","評価なし"))))</f>
        <v>3</v>
      </c>
      <c r="N21" s="47" t="str">
        <f>IF(M21="評価なし",0,M21)</f>
        <v>3</v>
      </c>
      <c r="O21" s="45"/>
      <c r="P21" s="45"/>
      <c r="Q21" s="45"/>
      <c r="R21" s="45"/>
      <c r="S21" s="45"/>
      <c r="T21" s="45"/>
      <c r="U21" s="45"/>
      <c r="V21" s="45"/>
      <c r="W21" s="45"/>
      <c r="X21" s="347" t="s">
        <v>76</v>
      </c>
      <c r="Y21" s="348"/>
      <c r="Z21" s="56" t="s">
        <v>25</v>
      </c>
      <c r="AA21" s="151"/>
      <c r="AB21" s="102" t="str">
        <f>IF(Z21="A","3",IF(Z21="B","2",IF(Z21="C","1",IF(Z21="D","0","評価なし"))))</f>
        <v>3</v>
      </c>
      <c r="AC21" s="152" t="str">
        <f>IF(AB21="評価なし",0,AB21)</f>
        <v>3</v>
      </c>
      <c r="AD21" s="151"/>
      <c r="AE21" s="151"/>
      <c r="AF21" s="151"/>
      <c r="AG21" s="151"/>
      <c r="AH21" s="151"/>
      <c r="AI21" s="151"/>
      <c r="AJ21" s="151"/>
      <c r="AK21" s="349" t="s">
        <v>77</v>
      </c>
      <c r="AL21" s="350"/>
      <c r="AM21" s="351" t="s">
        <v>55</v>
      </c>
      <c r="AN21" s="352"/>
      <c r="AO21" s="352"/>
      <c r="AP21" s="352"/>
      <c r="AQ21" s="353"/>
    </row>
    <row r="22" spans="1:51" s="5" customFormat="1" ht="139.5" customHeight="1" x14ac:dyDescent="0.15">
      <c r="A22" s="15"/>
      <c r="B22" s="354" t="s">
        <v>78</v>
      </c>
      <c r="C22" s="355"/>
      <c r="D22" s="355"/>
      <c r="E22" s="355"/>
      <c r="F22" s="355"/>
      <c r="G22" s="355"/>
      <c r="H22" s="355"/>
      <c r="I22" s="355"/>
      <c r="J22" s="356"/>
      <c r="K22" s="57" t="s">
        <v>25</v>
      </c>
      <c r="L22" s="58"/>
      <c r="M22" s="59" t="str">
        <f>IF(K22="A","3",IF(K22="B","2",IF(K22="C","1",IF(K22="D","0","評価なし"))))</f>
        <v>3</v>
      </c>
      <c r="N22" s="60" t="str">
        <f>IF(M22="評価なし",0,M22)</f>
        <v>3</v>
      </c>
      <c r="O22" s="58"/>
      <c r="P22" s="58"/>
      <c r="Q22" s="58"/>
      <c r="R22" s="58"/>
      <c r="S22" s="58"/>
      <c r="T22" s="58"/>
      <c r="U22" s="58"/>
      <c r="V22" s="58"/>
      <c r="W22" s="58"/>
      <c r="X22" s="357" t="s">
        <v>79</v>
      </c>
      <c r="Y22" s="358"/>
      <c r="Z22" s="153" t="s">
        <v>25</v>
      </c>
      <c r="AA22" s="154"/>
      <c r="AB22" s="108" t="str">
        <f>IF(Z22="A","3",IF(Z22="B","2",IF(Z22="C","1",IF(Z22="D","0","評価なし"))))</f>
        <v>3</v>
      </c>
      <c r="AC22" s="155" t="str">
        <f>IF(AB22="評価なし",0,AB22)</f>
        <v>3</v>
      </c>
      <c r="AD22" s="154"/>
      <c r="AE22" s="154"/>
      <c r="AF22" s="154"/>
      <c r="AG22" s="154"/>
      <c r="AH22" s="154"/>
      <c r="AI22" s="154"/>
      <c r="AJ22" s="154"/>
      <c r="AK22" s="359" t="s">
        <v>80</v>
      </c>
      <c r="AL22" s="360"/>
      <c r="AM22" s="361" t="s">
        <v>55</v>
      </c>
      <c r="AN22" s="362"/>
      <c r="AO22" s="362"/>
      <c r="AP22" s="362"/>
      <c r="AQ22" s="363"/>
    </row>
    <row r="23" spans="1:51" ht="58.5" customHeight="1" x14ac:dyDescent="0.15">
      <c r="A23" s="16"/>
      <c r="B23" s="310" t="s">
        <v>81</v>
      </c>
      <c r="C23" s="311"/>
      <c r="D23" s="311"/>
      <c r="E23" s="311"/>
      <c r="F23" s="311"/>
      <c r="G23" s="311"/>
      <c r="H23" s="311"/>
      <c r="I23" s="311"/>
      <c r="J23" s="312"/>
      <c r="K23" s="364" t="s">
        <v>82</v>
      </c>
      <c r="L23" s="365"/>
      <c r="M23" s="365"/>
      <c r="N23" s="365"/>
      <c r="O23" s="365"/>
      <c r="P23" s="365"/>
      <c r="Q23" s="365"/>
      <c r="R23" s="365"/>
      <c r="S23" s="365"/>
      <c r="T23" s="365"/>
      <c r="U23" s="365"/>
      <c r="V23" s="365"/>
      <c r="W23" s="365"/>
      <c r="X23" s="365"/>
      <c r="Y23" s="366"/>
      <c r="Z23" s="367" t="s">
        <v>83</v>
      </c>
      <c r="AA23" s="368"/>
      <c r="AB23" s="368"/>
      <c r="AC23" s="368"/>
      <c r="AD23" s="368"/>
      <c r="AE23" s="368"/>
      <c r="AF23" s="368"/>
      <c r="AG23" s="368"/>
      <c r="AH23" s="368"/>
      <c r="AI23" s="368"/>
      <c r="AJ23" s="368"/>
      <c r="AK23" s="368"/>
      <c r="AL23" s="369"/>
      <c r="AM23" s="370" t="s">
        <v>202</v>
      </c>
      <c r="AN23" s="370"/>
      <c r="AO23" s="370"/>
      <c r="AP23" s="370"/>
      <c r="AQ23" s="371"/>
    </row>
    <row r="24" spans="1:51" ht="58.5" customHeight="1" x14ac:dyDescent="0.15">
      <c r="A24" s="16"/>
      <c r="B24" s="322" t="s">
        <v>71</v>
      </c>
      <c r="C24" s="323"/>
      <c r="D24" s="323"/>
      <c r="E24" s="323"/>
      <c r="F24" s="323"/>
      <c r="G24" s="323"/>
      <c r="H24" s="323"/>
      <c r="I24" s="323"/>
      <c r="J24" s="324"/>
      <c r="K24" s="372" t="s">
        <v>84</v>
      </c>
      <c r="L24" s="373"/>
      <c r="M24" s="373"/>
      <c r="N24" s="373"/>
      <c r="O24" s="373"/>
      <c r="P24" s="373"/>
      <c r="Q24" s="373"/>
      <c r="R24" s="373"/>
      <c r="S24" s="373"/>
      <c r="T24" s="373"/>
      <c r="U24" s="373"/>
      <c r="V24" s="373"/>
      <c r="W24" s="373"/>
      <c r="X24" s="373"/>
      <c r="Y24" s="374"/>
      <c r="Z24" s="328" t="s">
        <v>85</v>
      </c>
      <c r="AA24" s="329"/>
      <c r="AB24" s="329"/>
      <c r="AC24" s="329"/>
      <c r="AD24" s="329"/>
      <c r="AE24" s="329"/>
      <c r="AF24" s="329"/>
      <c r="AG24" s="329"/>
      <c r="AH24" s="329"/>
      <c r="AI24" s="329"/>
      <c r="AJ24" s="329"/>
      <c r="AK24" s="329"/>
      <c r="AL24" s="330"/>
      <c r="AM24" s="332" t="s">
        <v>202</v>
      </c>
      <c r="AN24" s="332"/>
      <c r="AO24" s="332"/>
      <c r="AP24" s="332"/>
      <c r="AQ24" s="333"/>
    </row>
    <row r="25" spans="1:51" ht="33" customHeight="1" x14ac:dyDescent="0.15">
      <c r="B25" s="375" t="s">
        <v>86</v>
      </c>
      <c r="C25" s="376"/>
      <c r="D25" s="376"/>
      <c r="E25" s="376"/>
      <c r="F25" s="376"/>
      <c r="G25" s="376"/>
      <c r="H25" s="376"/>
      <c r="I25" s="376"/>
      <c r="J25" s="377"/>
      <c r="K25" s="53" t="str">
        <f>IF(M25="評価なし","評価なし",IF(M25&gt;=2.5,"A",IF(M25&gt;=1.5,"B",IF(M25&gt;=0.5,"C",IF(M25&lt;0.5,"D","評価なし")))))</f>
        <v>A</v>
      </c>
      <c r="L25" s="41"/>
      <c r="M25" s="42">
        <f>IF(AND(M27="評価なし",M28="評価なし",M29="評価なし",M30="評価なし"),"評価なし",(N27+N28+N29+N30)/(4-N25))</f>
        <v>3</v>
      </c>
      <c r="N25" s="54">
        <f>COUNTIF(M27:M30,"評価なし")</f>
        <v>0</v>
      </c>
      <c r="O25" s="41"/>
      <c r="P25" s="41"/>
      <c r="Q25" s="41"/>
      <c r="R25" s="41"/>
      <c r="S25" s="41"/>
      <c r="T25" s="41"/>
      <c r="U25" s="41"/>
      <c r="V25" s="41"/>
      <c r="W25" s="41"/>
      <c r="X25" s="337"/>
      <c r="Y25" s="338"/>
      <c r="Z25" s="53" t="str">
        <f>IF(AB25="評価なし","評価なし",IF(AB25&gt;=2.5,"A",IF(AB25&gt;=1.5,"B",IF(AB25&gt;=0.5,"C",IF(AB25&lt;0.5,"D","評価なし")))))</f>
        <v>A</v>
      </c>
      <c r="AA25" s="41"/>
      <c r="AB25" s="42">
        <f>IF(AND(AB27="評価なし",AB28="評価なし",AB29="評価なし",AB30="評価なし"),"評価なし",(AC27+AC28+AC29+AC30)/(4-AC25))</f>
        <v>3</v>
      </c>
      <c r="AC25" s="54">
        <f>COUNTIF(AB27:AB30,"評価なし")</f>
        <v>0</v>
      </c>
      <c r="AD25" s="41"/>
      <c r="AE25" s="41"/>
      <c r="AF25" s="41"/>
      <c r="AG25" s="41"/>
      <c r="AH25" s="41"/>
      <c r="AI25" s="41"/>
      <c r="AJ25" s="41"/>
      <c r="AK25" s="337"/>
      <c r="AL25" s="378"/>
      <c r="AM25" s="379" t="s">
        <v>86</v>
      </c>
      <c r="AN25" s="379"/>
      <c r="AO25" s="379"/>
      <c r="AP25" s="379"/>
      <c r="AQ25" s="380"/>
      <c r="AR25" s="196"/>
      <c r="AS25" s="193"/>
      <c r="AT25" s="193"/>
      <c r="AU25" s="193"/>
      <c r="AV25" s="193"/>
      <c r="AW25" s="193"/>
      <c r="AX25" s="193"/>
      <c r="AY25" s="193"/>
    </row>
    <row r="26" spans="1:51" ht="66.75" customHeight="1" x14ac:dyDescent="0.15">
      <c r="B26" s="344" t="s">
        <v>87</v>
      </c>
      <c r="C26" s="345"/>
      <c r="D26" s="345"/>
      <c r="E26" s="345"/>
      <c r="F26" s="345"/>
      <c r="G26" s="345"/>
      <c r="H26" s="345"/>
      <c r="I26" s="345"/>
      <c r="J26" s="346"/>
      <c r="K26" s="61" t="s">
        <v>25</v>
      </c>
      <c r="L26" s="62"/>
      <c r="M26" s="63"/>
      <c r="N26" s="64"/>
      <c r="O26" s="62"/>
      <c r="P26" s="62"/>
      <c r="Q26" s="62"/>
      <c r="R26" s="62"/>
      <c r="S26" s="62"/>
      <c r="T26" s="62"/>
      <c r="U26" s="62"/>
      <c r="V26" s="62"/>
      <c r="W26" s="62"/>
      <c r="X26" s="347" t="s">
        <v>88</v>
      </c>
      <c r="Y26" s="348"/>
      <c r="Z26" s="61" t="s">
        <v>25</v>
      </c>
      <c r="AA26" s="62"/>
      <c r="AB26" s="63"/>
      <c r="AC26" s="64"/>
      <c r="AD26" s="62"/>
      <c r="AE26" s="62"/>
      <c r="AF26" s="62"/>
      <c r="AG26" s="62"/>
      <c r="AH26" s="62"/>
      <c r="AI26" s="62"/>
      <c r="AJ26" s="62"/>
      <c r="AK26" s="381" t="s">
        <v>89</v>
      </c>
      <c r="AL26" s="350"/>
      <c r="AM26" s="382" t="s">
        <v>90</v>
      </c>
      <c r="AN26" s="383"/>
      <c r="AO26" s="383"/>
      <c r="AP26" s="383"/>
      <c r="AQ26" s="384"/>
      <c r="AR26" s="193"/>
      <c r="AS26" s="193"/>
      <c r="AT26" s="193"/>
      <c r="AU26" s="193"/>
      <c r="AV26" s="193"/>
      <c r="AW26" s="193"/>
      <c r="AX26" s="193"/>
      <c r="AY26" s="193"/>
    </row>
    <row r="27" spans="1:51" ht="112.5" customHeight="1" x14ac:dyDescent="0.15">
      <c r="B27" s="385" t="s">
        <v>91</v>
      </c>
      <c r="C27" s="386"/>
      <c r="D27" s="386"/>
      <c r="E27" s="386"/>
      <c r="F27" s="386"/>
      <c r="G27" s="386"/>
      <c r="H27" s="386"/>
      <c r="I27" s="386"/>
      <c r="J27" s="387"/>
      <c r="K27" s="65" t="s">
        <v>25</v>
      </c>
      <c r="L27" s="66"/>
      <c r="M27" s="67" t="str">
        <f>IF(K27="A","3",IF(K27="B","2",IF(K27="C","1",IF(K27="D","0","評価なし"))))</f>
        <v>3</v>
      </c>
      <c r="N27" s="68" t="str">
        <f>IF(M27="評価なし",0,M27)</f>
        <v>3</v>
      </c>
      <c r="O27" s="66"/>
      <c r="P27" s="66"/>
      <c r="Q27" s="66"/>
      <c r="R27" s="66"/>
      <c r="S27" s="66"/>
      <c r="T27" s="66"/>
      <c r="U27" s="66"/>
      <c r="V27" s="66"/>
      <c r="W27" s="66"/>
      <c r="X27" s="388" t="s">
        <v>92</v>
      </c>
      <c r="Y27" s="389"/>
      <c r="Z27" s="156" t="s">
        <v>25</v>
      </c>
      <c r="AA27" s="157"/>
      <c r="AB27" s="115" t="str">
        <f>IF(Z27="A","3",IF(Z27="B","2",IF(Z27="C","1",IF(Z27="D","0","評価なし"))))</f>
        <v>3</v>
      </c>
      <c r="AC27" s="158" t="str">
        <f>IF(AB27="評価なし",0,AB27)</f>
        <v>3</v>
      </c>
      <c r="AD27" s="157"/>
      <c r="AE27" s="157"/>
      <c r="AF27" s="157"/>
      <c r="AG27" s="157"/>
      <c r="AH27" s="157"/>
      <c r="AI27" s="157"/>
      <c r="AJ27" s="157"/>
      <c r="AK27" s="390" t="s">
        <v>93</v>
      </c>
      <c r="AL27" s="391"/>
      <c r="AM27" s="392" t="s">
        <v>55</v>
      </c>
      <c r="AN27" s="393"/>
      <c r="AO27" s="393"/>
      <c r="AP27" s="393"/>
      <c r="AQ27" s="394"/>
    </row>
    <row r="28" spans="1:51" ht="88.5" customHeight="1" x14ac:dyDescent="0.15">
      <c r="B28" s="385" t="s">
        <v>94</v>
      </c>
      <c r="C28" s="386"/>
      <c r="D28" s="386"/>
      <c r="E28" s="386"/>
      <c r="F28" s="386"/>
      <c r="G28" s="386"/>
      <c r="H28" s="386"/>
      <c r="I28" s="386"/>
      <c r="J28" s="387"/>
      <c r="K28" s="65" t="s">
        <v>25</v>
      </c>
      <c r="L28" s="66"/>
      <c r="M28" s="67" t="str">
        <f>IF(K28="A","3",IF(K28="B","2",IF(K28="C","1",IF(K28="D","0","評価なし"))))</f>
        <v>3</v>
      </c>
      <c r="N28" s="68" t="str">
        <f>IF(M28="評価なし",0,M28)</f>
        <v>3</v>
      </c>
      <c r="O28" s="66"/>
      <c r="P28" s="66"/>
      <c r="Q28" s="66"/>
      <c r="R28" s="66"/>
      <c r="S28" s="66"/>
      <c r="T28" s="66"/>
      <c r="U28" s="66"/>
      <c r="V28" s="66"/>
      <c r="W28" s="66"/>
      <c r="X28" s="395" t="s">
        <v>95</v>
      </c>
      <c r="Y28" s="396"/>
      <c r="Z28" s="156" t="s">
        <v>25</v>
      </c>
      <c r="AA28" s="157"/>
      <c r="AB28" s="115" t="str">
        <f>IF(Z28="A","3",IF(Z28="B","2",IF(Z28="C","1",IF(Z28="D","0","評価なし"))))</f>
        <v>3</v>
      </c>
      <c r="AC28" s="158" t="str">
        <f t="shared" ref="AC28:AC30" si="0">IF(AB28="評価なし",0,AB28)</f>
        <v>3</v>
      </c>
      <c r="AD28" s="157"/>
      <c r="AE28" s="157"/>
      <c r="AF28" s="157"/>
      <c r="AG28" s="157"/>
      <c r="AH28" s="157"/>
      <c r="AI28" s="157"/>
      <c r="AJ28" s="157"/>
      <c r="AK28" s="390" t="s">
        <v>89</v>
      </c>
      <c r="AL28" s="391"/>
      <c r="AM28" s="397" t="s">
        <v>55</v>
      </c>
      <c r="AN28" s="398"/>
      <c r="AO28" s="398"/>
      <c r="AP28" s="398"/>
      <c r="AQ28" s="399"/>
    </row>
    <row r="29" spans="1:51" ht="78.75" customHeight="1" x14ac:dyDescent="0.15">
      <c r="B29" s="385" t="s">
        <v>96</v>
      </c>
      <c r="C29" s="386"/>
      <c r="D29" s="386"/>
      <c r="E29" s="386"/>
      <c r="F29" s="386"/>
      <c r="G29" s="386"/>
      <c r="H29" s="386"/>
      <c r="I29" s="386"/>
      <c r="J29" s="387"/>
      <c r="K29" s="65" t="s">
        <v>25</v>
      </c>
      <c r="L29" s="66"/>
      <c r="M29" s="67" t="str">
        <f>IF(K29="A","3",IF(K29="B","2",IF(K29="C","1",IF(K29="D","0","評価なし"))))</f>
        <v>3</v>
      </c>
      <c r="N29" s="68" t="str">
        <f>IF(M29="評価なし",0,M29)</f>
        <v>3</v>
      </c>
      <c r="O29" s="66"/>
      <c r="P29" s="66"/>
      <c r="Q29" s="66"/>
      <c r="R29" s="66"/>
      <c r="S29" s="66"/>
      <c r="T29" s="66"/>
      <c r="U29" s="66"/>
      <c r="V29" s="66"/>
      <c r="W29" s="66"/>
      <c r="X29" s="395" t="s">
        <v>97</v>
      </c>
      <c r="Y29" s="396"/>
      <c r="Z29" s="156" t="s">
        <v>25</v>
      </c>
      <c r="AA29" s="157"/>
      <c r="AB29" s="115" t="str">
        <f>IF(Z29="A","3",IF(Z29="B","2",IF(Z29="C","1",IF(Z29="D","0","評価なし"))))</f>
        <v>3</v>
      </c>
      <c r="AC29" s="158" t="str">
        <f t="shared" si="0"/>
        <v>3</v>
      </c>
      <c r="AD29" s="157"/>
      <c r="AE29" s="157"/>
      <c r="AF29" s="157"/>
      <c r="AG29" s="157"/>
      <c r="AH29" s="157"/>
      <c r="AI29" s="157"/>
      <c r="AJ29" s="157"/>
      <c r="AK29" s="390" t="s">
        <v>98</v>
      </c>
      <c r="AL29" s="391"/>
      <c r="AM29" s="397" t="s">
        <v>55</v>
      </c>
      <c r="AN29" s="398"/>
      <c r="AO29" s="398"/>
      <c r="AP29" s="398"/>
      <c r="AQ29" s="399"/>
    </row>
    <row r="30" spans="1:51" ht="84" customHeight="1" x14ac:dyDescent="0.15">
      <c r="B30" s="400" t="s">
        <v>99</v>
      </c>
      <c r="C30" s="401"/>
      <c r="D30" s="401"/>
      <c r="E30" s="401"/>
      <c r="F30" s="401"/>
      <c r="G30" s="401"/>
      <c r="H30" s="401"/>
      <c r="I30" s="401"/>
      <c r="J30" s="402"/>
      <c r="K30" s="65" t="s">
        <v>25</v>
      </c>
      <c r="L30" s="66"/>
      <c r="M30" s="49" t="str">
        <f>IF(K30="A","3",IF(K30="B","2",IF(K30="C","1",IF(K30="D","0","評価なし"))))</f>
        <v>3</v>
      </c>
      <c r="N30" s="69" t="str">
        <f>IF(M30="評価なし",0,M30)</f>
        <v>3</v>
      </c>
      <c r="O30" s="66"/>
      <c r="P30" s="66"/>
      <c r="Q30" s="66"/>
      <c r="R30" s="66"/>
      <c r="S30" s="66"/>
      <c r="T30" s="66"/>
      <c r="U30" s="66"/>
      <c r="V30" s="66"/>
      <c r="W30" s="66"/>
      <c r="X30" s="403" t="s">
        <v>100</v>
      </c>
      <c r="Y30" s="404"/>
      <c r="Z30" s="156" t="s">
        <v>25</v>
      </c>
      <c r="AA30" s="159"/>
      <c r="AB30" s="108" t="str">
        <f>IF(Z30="A","3",IF(Z30="B","2",IF(Z30="C","1",IF(Z30="D","0","評価なし"))))</f>
        <v>3</v>
      </c>
      <c r="AC30" s="160" t="str">
        <f t="shared" si="0"/>
        <v>3</v>
      </c>
      <c r="AD30" s="159"/>
      <c r="AE30" s="159"/>
      <c r="AF30" s="159"/>
      <c r="AG30" s="159"/>
      <c r="AH30" s="159"/>
      <c r="AI30" s="159"/>
      <c r="AJ30" s="159"/>
      <c r="AK30" s="405" t="s">
        <v>98</v>
      </c>
      <c r="AL30" s="406"/>
      <c r="AM30" s="407" t="s">
        <v>101</v>
      </c>
      <c r="AN30" s="408"/>
      <c r="AO30" s="408"/>
      <c r="AP30" s="408"/>
      <c r="AQ30" s="409"/>
      <c r="AU30" s="9" t="s">
        <v>102</v>
      </c>
    </row>
    <row r="31" spans="1:51" ht="68.25" customHeight="1" x14ac:dyDescent="0.15">
      <c r="B31" s="310" t="s">
        <v>81</v>
      </c>
      <c r="C31" s="311"/>
      <c r="D31" s="311"/>
      <c r="E31" s="311"/>
      <c r="F31" s="311"/>
      <c r="G31" s="311"/>
      <c r="H31" s="311"/>
      <c r="I31" s="311"/>
      <c r="J31" s="312"/>
      <c r="K31" s="410" t="s">
        <v>103</v>
      </c>
      <c r="L31" s="269"/>
      <c r="M31" s="269"/>
      <c r="N31" s="269"/>
      <c r="O31" s="269"/>
      <c r="P31" s="269"/>
      <c r="Q31" s="269"/>
      <c r="R31" s="269"/>
      <c r="S31" s="269"/>
      <c r="T31" s="269"/>
      <c r="U31" s="269"/>
      <c r="V31" s="269"/>
      <c r="W31" s="269"/>
      <c r="X31" s="269"/>
      <c r="Y31" s="411"/>
      <c r="Z31" s="316" t="s">
        <v>104</v>
      </c>
      <c r="AA31" s="317"/>
      <c r="AB31" s="317"/>
      <c r="AC31" s="317"/>
      <c r="AD31" s="317"/>
      <c r="AE31" s="317"/>
      <c r="AF31" s="317"/>
      <c r="AG31" s="317"/>
      <c r="AH31" s="317"/>
      <c r="AI31" s="317"/>
      <c r="AJ31" s="317"/>
      <c r="AK31" s="317"/>
      <c r="AL31" s="318"/>
      <c r="AM31" s="370" t="s">
        <v>202</v>
      </c>
      <c r="AN31" s="370"/>
      <c r="AO31" s="370"/>
      <c r="AP31" s="370"/>
      <c r="AQ31" s="371"/>
    </row>
    <row r="32" spans="1:51" ht="66" customHeight="1" x14ac:dyDescent="0.15">
      <c r="B32" s="322" t="s">
        <v>71</v>
      </c>
      <c r="C32" s="323"/>
      <c r="D32" s="323"/>
      <c r="E32" s="323"/>
      <c r="F32" s="323"/>
      <c r="G32" s="323"/>
      <c r="H32" s="323"/>
      <c r="I32" s="323"/>
      <c r="J32" s="324"/>
      <c r="K32" s="372" t="s">
        <v>105</v>
      </c>
      <c r="L32" s="373"/>
      <c r="M32" s="373"/>
      <c r="N32" s="373"/>
      <c r="O32" s="373"/>
      <c r="P32" s="373"/>
      <c r="Q32" s="373"/>
      <c r="R32" s="373"/>
      <c r="S32" s="373"/>
      <c r="T32" s="373"/>
      <c r="U32" s="373"/>
      <c r="V32" s="373"/>
      <c r="W32" s="373"/>
      <c r="X32" s="373"/>
      <c r="Y32" s="374"/>
      <c r="Z32" s="328" t="s">
        <v>106</v>
      </c>
      <c r="AA32" s="329"/>
      <c r="AB32" s="329"/>
      <c r="AC32" s="329"/>
      <c r="AD32" s="329"/>
      <c r="AE32" s="329"/>
      <c r="AF32" s="329"/>
      <c r="AG32" s="329"/>
      <c r="AH32" s="329"/>
      <c r="AI32" s="329"/>
      <c r="AJ32" s="329"/>
      <c r="AK32" s="329"/>
      <c r="AL32" s="330"/>
      <c r="AM32" s="332" t="s">
        <v>202</v>
      </c>
      <c r="AN32" s="332"/>
      <c r="AO32" s="332"/>
      <c r="AP32" s="332"/>
      <c r="AQ32" s="333"/>
    </row>
    <row r="33" spans="1:51" s="3" customFormat="1" ht="39" customHeight="1" x14ac:dyDescent="0.15">
      <c r="A33" s="15"/>
      <c r="B33" s="412" t="s">
        <v>107</v>
      </c>
      <c r="C33" s="413"/>
      <c r="D33" s="413"/>
      <c r="E33" s="413"/>
      <c r="F33" s="413"/>
      <c r="G33" s="413"/>
      <c r="H33" s="413"/>
      <c r="I33" s="413"/>
      <c r="J33" s="414"/>
      <c r="K33" s="35" t="str">
        <f>IF(M33="評価なし","評価なし",IF(M33&gt;=2.5,"A",IF(M33&gt;=1.5,"B",IF(M33&gt;=0.5,"C",IF(M33&lt;0.5,"D","評価なし")))))</f>
        <v>A</v>
      </c>
      <c r="L33" s="36"/>
      <c r="M33" s="37">
        <f>IF(AND(M35="評価なし",M36="評価なし",M40="評価なし",M45="評価なし",M46="評価なし",M47="評価なし"),"評価なし",(N35+N36+N40+N45+N46+N47)/(6-N33))</f>
        <v>2.8333333333333335</v>
      </c>
      <c r="N33" s="38">
        <f>COUNTIF(M35:M36,"評価なし")+COUNTIF(M40,"評価なし")+COUNTIF(M45:M47,"評価なし")</f>
        <v>0</v>
      </c>
      <c r="O33" s="36"/>
      <c r="P33" s="36"/>
      <c r="Q33" s="36"/>
      <c r="R33" s="36"/>
      <c r="S33" s="36"/>
      <c r="T33" s="36"/>
      <c r="U33" s="36"/>
      <c r="V33" s="36"/>
      <c r="W33" s="36"/>
      <c r="X33" s="415"/>
      <c r="Y33" s="416"/>
      <c r="Z33" s="161" t="str">
        <f>IF(AB33="評価なし","評価なし",IF(AB33&gt;=2.5,"A",IF(AB33&gt;=1.5,"B",IF(AB33&gt;=0.5,"C",IF(AB33&lt;0.5,"D","評価なし")))))</f>
        <v>A</v>
      </c>
      <c r="AA33" s="71"/>
      <c r="AB33" s="139">
        <f>IF(AND(AB35="評価なし",AB36="評価なし",AB40="評価なし",AB45="評価なし",AB46="評価なし",AB47="評価なし"),"評価なし",(AC35+AC36+AC40+AC45+AC46+AC47)/(6-AC33))</f>
        <v>2.8333333333333335</v>
      </c>
      <c r="AC33" s="54">
        <f>COUNTIF(AB35:AB36,"評価なし")+COUNTIF(AB40,"評価なし")+COUNTIF(AB45:AB47,"評価なし")</f>
        <v>0</v>
      </c>
      <c r="AD33" s="71"/>
      <c r="AE33" s="71"/>
      <c r="AF33" s="71"/>
      <c r="AG33" s="71"/>
      <c r="AH33" s="71"/>
      <c r="AI33" s="71"/>
      <c r="AJ33" s="71"/>
      <c r="AK33" s="337"/>
      <c r="AL33" s="378"/>
      <c r="AM33" s="417" t="s">
        <v>108</v>
      </c>
      <c r="AN33" s="418"/>
      <c r="AO33" s="418"/>
      <c r="AP33" s="418"/>
      <c r="AQ33" s="419"/>
      <c r="AR33" s="197"/>
      <c r="AS33" s="197"/>
      <c r="AT33" s="197"/>
      <c r="AU33" s="197"/>
      <c r="AV33" s="197"/>
      <c r="AW33" s="197"/>
      <c r="AX33" s="197"/>
      <c r="AY33" s="197"/>
    </row>
    <row r="34" spans="1:51" s="3" customFormat="1" ht="35.25" customHeight="1" x14ac:dyDescent="0.15">
      <c r="A34" s="15"/>
      <c r="B34" s="420" t="s">
        <v>109</v>
      </c>
      <c r="C34" s="421"/>
      <c r="D34" s="421"/>
      <c r="E34" s="421"/>
      <c r="F34" s="421"/>
      <c r="G34" s="421"/>
      <c r="H34" s="421"/>
      <c r="I34" s="421"/>
      <c r="J34" s="422"/>
      <c r="K34" s="70" t="str">
        <f>IF(M34="評価なし","評価なし",IF(M34&gt;=2.5,"A",IF(M34&gt;=1.5,"B",IF(M34&gt;=0.5,"C",IF(M34&lt;0.5,"D","評価なし")))))</f>
        <v>A</v>
      </c>
      <c r="L34" s="71"/>
      <c r="M34" s="42">
        <f>IF(AND(M35="評価なし",M36="評価なし"),"評価なし",(N35+N36)/(2-N34))</f>
        <v>3</v>
      </c>
      <c r="N34" s="54">
        <f>COUNTIF(M35:M36,"評価なし")</f>
        <v>0</v>
      </c>
      <c r="O34" s="71"/>
      <c r="P34" s="71"/>
      <c r="Q34" s="71"/>
      <c r="R34" s="71"/>
      <c r="S34" s="71"/>
      <c r="T34" s="71"/>
      <c r="U34" s="71"/>
      <c r="V34" s="71"/>
      <c r="W34" s="71"/>
      <c r="X34" s="306"/>
      <c r="Y34" s="307"/>
      <c r="Z34" s="53" t="str">
        <f>IF(AB34="評価なし","評価なし",IF(AB34&gt;=2.5,"A",IF(AB34&gt;=1.5,"B",IF(AB34&gt;=0.5,"C",IF(AB34&lt;0.5,"D","評価なし")))))</f>
        <v>A</v>
      </c>
      <c r="AA34" s="71"/>
      <c r="AB34" s="142">
        <f>IF(AND(AB35="評価なし",AB36="評価なし"),"評価なし",(AC35+AC36)/(2-AC34))</f>
        <v>3</v>
      </c>
      <c r="AC34" s="54">
        <f>COUNTIF(AB35:AB36,"評価なし")</f>
        <v>0</v>
      </c>
      <c r="AD34" s="71"/>
      <c r="AE34" s="71"/>
      <c r="AF34" s="71"/>
      <c r="AG34" s="71"/>
      <c r="AH34" s="71"/>
      <c r="AI34" s="71"/>
      <c r="AJ34" s="71"/>
      <c r="AK34" s="306"/>
      <c r="AL34" s="307"/>
      <c r="AM34" s="423" t="s">
        <v>109</v>
      </c>
      <c r="AN34" s="424"/>
      <c r="AO34" s="424"/>
      <c r="AP34" s="424"/>
      <c r="AQ34" s="425"/>
      <c r="AR34" s="193"/>
      <c r="AS34" s="193"/>
      <c r="AT34" s="193"/>
      <c r="AU34" s="193"/>
      <c r="AV34" s="193"/>
      <c r="AW34" s="193"/>
      <c r="AX34" s="193"/>
      <c r="AY34" s="193"/>
    </row>
    <row r="35" spans="1:51" s="3" customFormat="1" ht="120.75" customHeight="1" x14ac:dyDescent="0.15">
      <c r="A35" s="15"/>
      <c r="B35" s="426" t="s">
        <v>110</v>
      </c>
      <c r="C35" s="427"/>
      <c r="D35" s="427"/>
      <c r="E35" s="427"/>
      <c r="F35" s="427"/>
      <c r="G35" s="427"/>
      <c r="H35" s="427"/>
      <c r="I35" s="427"/>
      <c r="J35" s="428"/>
      <c r="K35" s="72" t="s">
        <v>25</v>
      </c>
      <c r="L35" s="45"/>
      <c r="M35" s="73" t="str">
        <f>IF(K35="A","3",IF(K35="B","2",IF(K35="C","1",IF(K35="D","0","評価なし"))))</f>
        <v>3</v>
      </c>
      <c r="N35" s="74" t="str">
        <f>IF(M35="評価なし",0,M35)</f>
        <v>3</v>
      </c>
      <c r="O35" s="45"/>
      <c r="P35" s="45"/>
      <c r="Q35" s="45"/>
      <c r="R35" s="45"/>
      <c r="S35" s="45"/>
      <c r="T35" s="45"/>
      <c r="U35" s="45"/>
      <c r="V35" s="45"/>
      <c r="W35" s="45"/>
      <c r="X35" s="429" t="s">
        <v>111</v>
      </c>
      <c r="Y35" s="430"/>
      <c r="Z35" s="162" t="s">
        <v>25</v>
      </c>
      <c r="AA35" s="101"/>
      <c r="AB35" s="102" t="str">
        <f>IF(Z35="A","3",IF(Z35="B","2",IF(Z35="C","1",IF(Z35="D","0","評価なし"))))</f>
        <v>3</v>
      </c>
      <c r="AC35" s="113" t="str">
        <f>IF(AB35="評価なし",0,AB35)</f>
        <v>3</v>
      </c>
      <c r="AD35" s="101"/>
      <c r="AE35" s="101"/>
      <c r="AF35" s="101"/>
      <c r="AG35" s="101"/>
      <c r="AH35" s="101"/>
      <c r="AI35" s="101"/>
      <c r="AJ35" s="101"/>
      <c r="AK35" s="431" t="s">
        <v>112</v>
      </c>
      <c r="AL35" s="432"/>
      <c r="AM35" s="433" t="s">
        <v>113</v>
      </c>
      <c r="AN35" s="434"/>
      <c r="AO35" s="434"/>
      <c r="AP35" s="434"/>
      <c r="AQ35" s="435"/>
    </row>
    <row r="36" spans="1:51" ht="120.75" customHeight="1" x14ac:dyDescent="0.15">
      <c r="B36" s="400" t="s">
        <v>114</v>
      </c>
      <c r="C36" s="401"/>
      <c r="D36" s="401"/>
      <c r="E36" s="401"/>
      <c r="F36" s="401"/>
      <c r="G36" s="401"/>
      <c r="H36" s="401"/>
      <c r="I36" s="401"/>
      <c r="J36" s="402"/>
      <c r="K36" s="75" t="s">
        <v>25</v>
      </c>
      <c r="L36" s="76"/>
      <c r="M36" s="77" t="str">
        <f>IF(K36="A","3",IF(K36="B","2",IF(K36="C","1",IF(K36="D","0","評価なし"))))</f>
        <v>3</v>
      </c>
      <c r="N36" s="78" t="str">
        <f>IF(M36="評価なし",0,M36)</f>
        <v>3</v>
      </c>
      <c r="O36" s="76"/>
      <c r="P36" s="76"/>
      <c r="Q36" s="76"/>
      <c r="R36" s="76"/>
      <c r="S36" s="76"/>
      <c r="T36" s="76"/>
      <c r="U36" s="76"/>
      <c r="V36" s="76"/>
      <c r="W36" s="76"/>
      <c r="X36" s="436" t="s">
        <v>115</v>
      </c>
      <c r="Y36" s="437"/>
      <c r="Z36" s="163" t="s">
        <v>25</v>
      </c>
      <c r="AA36" s="148"/>
      <c r="AB36" s="105" t="str">
        <f>IF(Z36="A","3",IF(Z36="B","2",IF(Z36="C","1",IF(Z36="D","0","評価なし"))))</f>
        <v>3</v>
      </c>
      <c r="AC36" s="119" t="str">
        <f>IF(AB36="評価なし",0,AB36)</f>
        <v>3</v>
      </c>
      <c r="AD36" s="148"/>
      <c r="AE36" s="148"/>
      <c r="AF36" s="148"/>
      <c r="AG36" s="148"/>
      <c r="AH36" s="148"/>
      <c r="AI36" s="148"/>
      <c r="AJ36" s="148"/>
      <c r="AK36" s="359" t="s">
        <v>116</v>
      </c>
      <c r="AL36" s="360"/>
      <c r="AM36" s="438" t="s">
        <v>202</v>
      </c>
      <c r="AN36" s="439"/>
      <c r="AO36" s="439"/>
      <c r="AP36" s="439"/>
      <c r="AQ36" s="440"/>
    </row>
    <row r="37" spans="1:51" ht="78.75" customHeight="1" x14ac:dyDescent="0.15">
      <c r="B37" s="310" t="s">
        <v>81</v>
      </c>
      <c r="C37" s="311"/>
      <c r="D37" s="311"/>
      <c r="E37" s="311"/>
      <c r="F37" s="311"/>
      <c r="G37" s="311"/>
      <c r="H37" s="311"/>
      <c r="I37" s="311"/>
      <c r="J37" s="312"/>
      <c r="K37" s="441" t="s">
        <v>117</v>
      </c>
      <c r="L37" s="442"/>
      <c r="M37" s="442"/>
      <c r="N37" s="442"/>
      <c r="O37" s="442"/>
      <c r="P37" s="442"/>
      <c r="Q37" s="442"/>
      <c r="R37" s="442"/>
      <c r="S37" s="442"/>
      <c r="T37" s="442"/>
      <c r="U37" s="442"/>
      <c r="V37" s="442"/>
      <c r="W37" s="442"/>
      <c r="X37" s="442"/>
      <c r="Y37" s="443"/>
      <c r="Z37" s="364" t="s">
        <v>118</v>
      </c>
      <c r="AA37" s="365"/>
      <c r="AB37" s="365"/>
      <c r="AC37" s="365"/>
      <c r="AD37" s="365"/>
      <c r="AE37" s="365"/>
      <c r="AF37" s="365"/>
      <c r="AG37" s="365"/>
      <c r="AH37" s="365"/>
      <c r="AI37" s="365"/>
      <c r="AJ37" s="365"/>
      <c r="AK37" s="365"/>
      <c r="AL37" s="366"/>
      <c r="AM37" s="370" t="s">
        <v>202</v>
      </c>
      <c r="AN37" s="370"/>
      <c r="AO37" s="370"/>
      <c r="AP37" s="370"/>
      <c r="AQ37" s="371"/>
    </row>
    <row r="38" spans="1:51" ht="78.75" customHeight="1" x14ac:dyDescent="0.15">
      <c r="B38" s="322" t="s">
        <v>71</v>
      </c>
      <c r="C38" s="323"/>
      <c r="D38" s="323"/>
      <c r="E38" s="323"/>
      <c r="F38" s="323"/>
      <c r="G38" s="323"/>
      <c r="H38" s="323"/>
      <c r="I38" s="323"/>
      <c r="J38" s="324"/>
      <c r="K38" s="444" t="s">
        <v>119</v>
      </c>
      <c r="L38" s="445"/>
      <c r="M38" s="445"/>
      <c r="N38" s="445"/>
      <c r="O38" s="445"/>
      <c r="P38" s="445"/>
      <c r="Q38" s="445"/>
      <c r="R38" s="445"/>
      <c r="S38" s="445"/>
      <c r="T38" s="445"/>
      <c r="U38" s="445"/>
      <c r="V38" s="445"/>
      <c r="W38" s="445"/>
      <c r="X38" s="445"/>
      <c r="Y38" s="446"/>
      <c r="Z38" s="372" t="s">
        <v>120</v>
      </c>
      <c r="AA38" s="373"/>
      <c r="AB38" s="373"/>
      <c r="AC38" s="373"/>
      <c r="AD38" s="373"/>
      <c r="AE38" s="373"/>
      <c r="AF38" s="373"/>
      <c r="AG38" s="373"/>
      <c r="AH38" s="373"/>
      <c r="AI38" s="373"/>
      <c r="AJ38" s="373"/>
      <c r="AK38" s="373"/>
      <c r="AL38" s="374"/>
      <c r="AM38" s="331" t="s">
        <v>202</v>
      </c>
      <c r="AN38" s="332"/>
      <c r="AO38" s="332"/>
      <c r="AP38" s="332"/>
      <c r="AQ38" s="333"/>
    </row>
    <row r="39" spans="1:51" ht="42.75" customHeight="1" x14ac:dyDescent="0.15">
      <c r="B39" s="447" t="s">
        <v>121</v>
      </c>
      <c r="C39" s="448"/>
      <c r="D39" s="448"/>
      <c r="E39" s="448"/>
      <c r="F39" s="448"/>
      <c r="G39" s="448"/>
      <c r="H39" s="448"/>
      <c r="I39" s="448"/>
      <c r="J39" s="449"/>
      <c r="K39" s="79" t="str">
        <f>IF(M39="評価なし","評価なし",IF(M39&gt;=2.5,"A",IF(M39&gt;=1.5,"B",IF(M39&gt;=0.5,"C",IF(M39&lt;0.5,"D","評価なし")))))</f>
        <v>A</v>
      </c>
      <c r="L39" s="71"/>
      <c r="M39" s="80">
        <f>IF(M40="評価なし","評価なし",N40/(1-N39))</f>
        <v>3</v>
      </c>
      <c r="N39" s="54">
        <f>COUNTIF(M40,"評価なし")</f>
        <v>0</v>
      </c>
      <c r="O39" s="41"/>
      <c r="P39" s="41"/>
      <c r="Q39" s="41"/>
      <c r="R39" s="41"/>
      <c r="S39" s="41"/>
      <c r="T39" s="41"/>
      <c r="U39" s="41"/>
      <c r="V39" s="41"/>
      <c r="W39" s="41"/>
      <c r="X39" s="337"/>
      <c r="Y39" s="378"/>
      <c r="Z39" s="79" t="str">
        <f>IF(AB39="評価なし","評価なし",IF(AB39&gt;=2.5,"A",IF(AB39&gt;=1.5,"B",IF(AB39&gt;=0.5,"C",IF(AB39&lt;0.5,"D","評価なし")))))</f>
        <v>A</v>
      </c>
      <c r="AA39" s="71"/>
      <c r="AB39" s="80">
        <f>IF(AB40="評価なし","評価なし",AC40/(1-AC39))</f>
        <v>3</v>
      </c>
      <c r="AC39" s="54">
        <f>COUNTIF(AB40,"評価なし")</f>
        <v>0</v>
      </c>
      <c r="AD39" s="41"/>
      <c r="AE39" s="41"/>
      <c r="AF39" s="41"/>
      <c r="AG39" s="41"/>
      <c r="AH39" s="41"/>
      <c r="AI39" s="41"/>
      <c r="AJ39" s="41"/>
      <c r="AK39" s="337"/>
      <c r="AL39" s="378"/>
      <c r="AM39" s="450" t="s">
        <v>121</v>
      </c>
      <c r="AN39" s="451"/>
      <c r="AO39" s="451"/>
      <c r="AP39" s="451"/>
      <c r="AQ39" s="452"/>
      <c r="AR39" s="198"/>
      <c r="AS39" s="198"/>
      <c r="AT39" s="198"/>
      <c r="AU39" s="198"/>
      <c r="AV39" s="198"/>
      <c r="AW39" s="198"/>
      <c r="AX39" s="198"/>
      <c r="AY39" s="198"/>
    </row>
    <row r="40" spans="1:51" ht="108" customHeight="1" x14ac:dyDescent="0.15">
      <c r="B40" s="426" t="s">
        <v>122</v>
      </c>
      <c r="C40" s="427"/>
      <c r="D40" s="427"/>
      <c r="E40" s="427"/>
      <c r="F40" s="427"/>
      <c r="G40" s="427"/>
      <c r="H40" s="427"/>
      <c r="I40" s="427"/>
      <c r="J40" s="428"/>
      <c r="K40" s="81" t="s">
        <v>25</v>
      </c>
      <c r="L40" s="82"/>
      <c r="M40" s="83" t="str">
        <f>IF(K40="A","3",IF(K40="B","2",IF(K40="C","1",IF(K40="D","0","評価なし"))))</f>
        <v>3</v>
      </c>
      <c r="N40" s="84" t="str">
        <f>IF(M40="評価なし",0,M40)</f>
        <v>3</v>
      </c>
      <c r="O40" s="82"/>
      <c r="P40" s="82"/>
      <c r="Q40" s="82"/>
      <c r="R40" s="82"/>
      <c r="S40" s="82"/>
      <c r="T40" s="82"/>
      <c r="U40" s="82"/>
      <c r="V40" s="82"/>
      <c r="W40" s="82"/>
      <c r="X40" s="453" t="s">
        <v>123</v>
      </c>
      <c r="Y40" s="454"/>
      <c r="Z40" s="65" t="s">
        <v>25</v>
      </c>
      <c r="AA40" s="41"/>
      <c r="AB40" s="164" t="str">
        <f>IF(Z40="A","3",IF(Z40="B","2",IF(Z40="C","1",IF(Z40="D","0","評価なし"))))</f>
        <v>3</v>
      </c>
      <c r="AC40" s="165" t="str">
        <f>IF(AB40="評価なし",0,AB40)</f>
        <v>3</v>
      </c>
      <c r="AD40" s="41"/>
      <c r="AE40" s="41"/>
      <c r="AF40" s="41"/>
      <c r="AG40" s="41"/>
      <c r="AH40" s="41"/>
      <c r="AI40" s="41"/>
      <c r="AJ40" s="41"/>
      <c r="AK40" s="455" t="s">
        <v>124</v>
      </c>
      <c r="AL40" s="456"/>
      <c r="AM40" s="457" t="s">
        <v>125</v>
      </c>
      <c r="AN40" s="458"/>
      <c r="AO40" s="458"/>
      <c r="AP40" s="458"/>
      <c r="AQ40" s="459"/>
    </row>
    <row r="41" spans="1:51" ht="108" customHeight="1" x14ac:dyDescent="0.15">
      <c r="B41" s="460" t="s">
        <v>126</v>
      </c>
      <c r="C41" s="461"/>
      <c r="D41" s="461"/>
      <c r="E41" s="461"/>
      <c r="F41" s="461"/>
      <c r="G41" s="461"/>
      <c r="H41" s="461"/>
      <c r="I41" s="461"/>
      <c r="J41" s="462"/>
      <c r="K41" s="85" t="s">
        <v>25</v>
      </c>
      <c r="L41" s="86"/>
      <c r="M41" s="87" t="str">
        <f>IF(K41="A","3",IF(K41="B","2",IF(K41="C","1",IF(K41="D","0","評価なし"))))</f>
        <v>3</v>
      </c>
      <c r="N41" s="88" t="str">
        <f>IF(M41="評価なし",0,M41)</f>
        <v>3</v>
      </c>
      <c r="O41" s="86"/>
      <c r="P41" s="86"/>
      <c r="Q41" s="86"/>
      <c r="R41" s="86"/>
      <c r="S41" s="86"/>
      <c r="T41" s="86"/>
      <c r="U41" s="86"/>
      <c r="V41" s="86"/>
      <c r="W41" s="86"/>
      <c r="X41" s="463" t="s">
        <v>127</v>
      </c>
      <c r="Y41" s="464"/>
      <c r="Z41" s="166" t="s">
        <v>27</v>
      </c>
      <c r="AA41" s="167"/>
      <c r="AB41" s="168" t="str">
        <f>IF(Z41="A","3",IF(Z41="B","2",IF(Z41="C","1",IF(Z41="D","0","評価なし"))))</f>
        <v>2</v>
      </c>
      <c r="AC41" s="169" t="str">
        <f>IF(AB41="評価なし",0,AB41)</f>
        <v>2</v>
      </c>
      <c r="AD41" s="167"/>
      <c r="AE41" s="167"/>
      <c r="AF41" s="167"/>
      <c r="AG41" s="167"/>
      <c r="AH41" s="167"/>
      <c r="AI41" s="167"/>
      <c r="AJ41" s="167"/>
      <c r="AK41" s="465" t="s">
        <v>128</v>
      </c>
      <c r="AL41" s="466"/>
      <c r="AM41" s="467" t="s">
        <v>129</v>
      </c>
      <c r="AN41" s="468"/>
      <c r="AO41" s="468"/>
      <c r="AP41" s="468"/>
      <c r="AQ41" s="469"/>
    </row>
    <row r="42" spans="1:51" ht="90" customHeight="1" x14ac:dyDescent="0.15">
      <c r="B42" s="310" t="s">
        <v>81</v>
      </c>
      <c r="C42" s="311"/>
      <c r="D42" s="311"/>
      <c r="E42" s="311"/>
      <c r="F42" s="311"/>
      <c r="G42" s="311"/>
      <c r="H42" s="311"/>
      <c r="I42" s="311"/>
      <c r="J42" s="312"/>
      <c r="K42" s="316" t="s">
        <v>130</v>
      </c>
      <c r="L42" s="317"/>
      <c r="M42" s="317"/>
      <c r="N42" s="317"/>
      <c r="O42" s="317"/>
      <c r="P42" s="317"/>
      <c r="Q42" s="317"/>
      <c r="R42" s="317"/>
      <c r="S42" s="317"/>
      <c r="T42" s="317"/>
      <c r="U42" s="317"/>
      <c r="V42" s="317"/>
      <c r="W42" s="317"/>
      <c r="X42" s="317"/>
      <c r="Y42" s="318"/>
      <c r="Z42" s="470" t="s">
        <v>131</v>
      </c>
      <c r="AA42" s="471"/>
      <c r="AB42" s="471"/>
      <c r="AC42" s="471"/>
      <c r="AD42" s="471"/>
      <c r="AE42" s="471"/>
      <c r="AF42" s="471"/>
      <c r="AG42" s="471"/>
      <c r="AH42" s="471"/>
      <c r="AI42" s="471"/>
      <c r="AJ42" s="471"/>
      <c r="AK42" s="471"/>
      <c r="AL42" s="472"/>
      <c r="AM42" s="370" t="s">
        <v>202</v>
      </c>
      <c r="AN42" s="370"/>
      <c r="AO42" s="370"/>
      <c r="AP42" s="370"/>
      <c r="AQ42" s="371"/>
    </row>
    <row r="43" spans="1:51" ht="90" customHeight="1" x14ac:dyDescent="0.15">
      <c r="B43" s="322" t="s">
        <v>71</v>
      </c>
      <c r="C43" s="323"/>
      <c r="D43" s="323"/>
      <c r="E43" s="323"/>
      <c r="F43" s="323"/>
      <c r="G43" s="323"/>
      <c r="H43" s="323"/>
      <c r="I43" s="323"/>
      <c r="J43" s="324"/>
      <c r="K43" s="328" t="s">
        <v>132</v>
      </c>
      <c r="L43" s="329"/>
      <c r="M43" s="329"/>
      <c r="N43" s="329"/>
      <c r="O43" s="329"/>
      <c r="P43" s="329"/>
      <c r="Q43" s="329"/>
      <c r="R43" s="329"/>
      <c r="S43" s="329"/>
      <c r="T43" s="329"/>
      <c r="U43" s="329"/>
      <c r="V43" s="329"/>
      <c r="W43" s="329"/>
      <c r="X43" s="329"/>
      <c r="Y43" s="330"/>
      <c r="Z43" s="328" t="s">
        <v>133</v>
      </c>
      <c r="AA43" s="329"/>
      <c r="AB43" s="329"/>
      <c r="AC43" s="329"/>
      <c r="AD43" s="329"/>
      <c r="AE43" s="329"/>
      <c r="AF43" s="329"/>
      <c r="AG43" s="329"/>
      <c r="AH43" s="329"/>
      <c r="AI43" s="329"/>
      <c r="AJ43" s="329"/>
      <c r="AK43" s="329"/>
      <c r="AL43" s="330"/>
      <c r="AM43" s="332" t="s">
        <v>202</v>
      </c>
      <c r="AN43" s="332"/>
      <c r="AO43" s="332"/>
      <c r="AP43" s="332"/>
      <c r="AQ43" s="333"/>
    </row>
    <row r="44" spans="1:51" ht="34.5" customHeight="1" x14ac:dyDescent="0.15">
      <c r="A44" s="16"/>
      <c r="B44" s="447" t="s">
        <v>134</v>
      </c>
      <c r="C44" s="448"/>
      <c r="D44" s="448"/>
      <c r="E44" s="448"/>
      <c r="F44" s="448"/>
      <c r="G44" s="448"/>
      <c r="H44" s="448"/>
      <c r="I44" s="448"/>
      <c r="J44" s="449"/>
      <c r="K44" s="53" t="str">
        <f>IF(M44="評価なし","評価なし",IF(M44&gt;=2.5,"A",IF(M44&gt;=1.5,"B",IF(M44&gt;=0.5,"C",IF(M44&lt;0.5,"D","評価なし")))))</f>
        <v>A</v>
      </c>
      <c r="L44" s="41"/>
      <c r="M44" s="55">
        <f>IF(AND(M45="評価なし",M46="評価なし",M47="評価なし"),"評価なし",(N45+N46+N47)/(3-N44))</f>
        <v>2.6666666666666665</v>
      </c>
      <c r="N44" s="54">
        <f>COUNTIF(M45:M47,"評価なし")</f>
        <v>0</v>
      </c>
      <c r="O44" s="41"/>
      <c r="P44" s="41"/>
      <c r="Q44" s="41"/>
      <c r="R44" s="41"/>
      <c r="S44" s="41"/>
      <c r="T44" s="41"/>
      <c r="U44" s="41"/>
      <c r="V44" s="41"/>
      <c r="W44" s="41"/>
      <c r="X44" s="337"/>
      <c r="Y44" s="378"/>
      <c r="Z44" s="53" t="str">
        <f>IF(AB44="評価なし","評価なし",IF(AB44&gt;=2.5,"A",IF(AB44&gt;=1.5,"B",IF(AB44&gt;=0.5,"C",IF(AB44&lt;0.5,"D","評価なし")))))</f>
        <v>A</v>
      </c>
      <c r="AA44" s="41"/>
      <c r="AB44" s="55">
        <f>IF(AND(AB45="評価なし",AB46="評価なし",AB47="評価なし"),"評価なし",(AC45+AC46+AC47)/(3-AC44))</f>
        <v>2.6666666666666665</v>
      </c>
      <c r="AC44" s="54">
        <f>COUNTIF(AB45:AB47,"評価なし")</f>
        <v>0</v>
      </c>
      <c r="AD44" s="41"/>
      <c r="AE44" s="41"/>
      <c r="AF44" s="41"/>
      <c r="AG44" s="41"/>
      <c r="AH44" s="41"/>
      <c r="AI44" s="41"/>
      <c r="AJ44" s="41"/>
      <c r="AK44" s="337"/>
      <c r="AL44" s="378"/>
      <c r="AM44" s="450" t="s">
        <v>135</v>
      </c>
      <c r="AN44" s="451"/>
      <c r="AO44" s="451"/>
      <c r="AP44" s="451"/>
      <c r="AQ44" s="452"/>
      <c r="AR44" s="199"/>
      <c r="AS44" s="198"/>
      <c r="AT44" s="198"/>
      <c r="AU44" s="198"/>
      <c r="AV44" s="198"/>
      <c r="AW44" s="198"/>
      <c r="AX44" s="198"/>
      <c r="AY44" s="198"/>
    </row>
    <row r="45" spans="1:51" ht="99.75" customHeight="1" x14ac:dyDescent="0.15">
      <c r="A45" s="16"/>
      <c r="B45" s="344" t="s">
        <v>136</v>
      </c>
      <c r="C45" s="345"/>
      <c r="D45" s="345"/>
      <c r="E45" s="345"/>
      <c r="F45" s="345"/>
      <c r="G45" s="345"/>
      <c r="H45" s="345"/>
      <c r="I45" s="345"/>
      <c r="J45" s="346"/>
      <c r="K45" s="56" t="s">
        <v>27</v>
      </c>
      <c r="L45" s="89"/>
      <c r="M45" s="90" t="str">
        <f>IF(K45="A","3",IF(K45="B","2",IF(K45="C","1",IF(K45="D","0","評価なし"))))</f>
        <v>2</v>
      </c>
      <c r="N45" s="91" t="str">
        <f>IF(M45="評価なし",0,M45)</f>
        <v>2</v>
      </c>
      <c r="O45" s="89"/>
      <c r="P45" s="89"/>
      <c r="Q45" s="89"/>
      <c r="R45" s="89"/>
      <c r="S45" s="89"/>
      <c r="T45" s="89"/>
      <c r="U45" s="89"/>
      <c r="V45" s="89"/>
      <c r="W45" s="89"/>
      <c r="X45" s="473" t="s">
        <v>137</v>
      </c>
      <c r="Y45" s="474"/>
      <c r="Z45" s="92" t="s">
        <v>27</v>
      </c>
      <c r="AA45" s="145"/>
      <c r="AB45" s="170" t="str">
        <f>IF(Z45="A","3",IF(Z45="B","2",IF(Z45="C","1",IF(Z45="D","0","評価なし"))))</f>
        <v>2</v>
      </c>
      <c r="AC45" s="152" t="str">
        <f>IF(AB45="評価なし",0,AB45)</f>
        <v>2</v>
      </c>
      <c r="AD45" s="145"/>
      <c r="AE45" s="145"/>
      <c r="AF45" s="145"/>
      <c r="AG45" s="145"/>
      <c r="AH45" s="145"/>
      <c r="AI45" s="145"/>
      <c r="AJ45" s="145"/>
      <c r="AK45" s="381" t="s">
        <v>138</v>
      </c>
      <c r="AL45" s="350"/>
      <c r="AM45" s="433" t="s">
        <v>55</v>
      </c>
      <c r="AN45" s="434"/>
      <c r="AO45" s="434"/>
      <c r="AP45" s="434"/>
      <c r="AQ45" s="435"/>
    </row>
    <row r="46" spans="1:51" s="3" customFormat="1" ht="99.75" customHeight="1" x14ac:dyDescent="0.15">
      <c r="A46" s="17"/>
      <c r="B46" s="385" t="s">
        <v>139</v>
      </c>
      <c r="C46" s="386"/>
      <c r="D46" s="386"/>
      <c r="E46" s="386"/>
      <c r="F46" s="386"/>
      <c r="G46" s="386"/>
      <c r="H46" s="386"/>
      <c r="I46" s="386"/>
      <c r="J46" s="387"/>
      <c r="K46" s="92" t="s">
        <v>25</v>
      </c>
      <c r="L46" s="48"/>
      <c r="M46" s="67" t="str">
        <f>IF(K46="A","3",IF(K46="B","2",IF(K46="C","1",IF(K46="D","0","評価なし"))))</f>
        <v>3</v>
      </c>
      <c r="N46" s="93" t="str">
        <f>IF(M46="評価なし",0,M46)</f>
        <v>3</v>
      </c>
      <c r="O46" s="48"/>
      <c r="P46" s="48"/>
      <c r="Q46" s="48"/>
      <c r="R46" s="48"/>
      <c r="S46" s="48"/>
      <c r="T46" s="48"/>
      <c r="U46" s="48"/>
      <c r="V46" s="48"/>
      <c r="W46" s="48"/>
      <c r="X46" s="475" t="s">
        <v>140</v>
      </c>
      <c r="Y46" s="476"/>
      <c r="Z46" s="92" t="s">
        <v>25</v>
      </c>
      <c r="AA46" s="104"/>
      <c r="AB46" s="115" t="str">
        <f>IF(Z46="A","3",IF(Z46="B","2",IF(Z46="C","1",IF(Z46="D","0","評価なし"))))</f>
        <v>3</v>
      </c>
      <c r="AC46" s="116" t="str">
        <f>IF(AB46="評価なし",0,AB46)</f>
        <v>3</v>
      </c>
      <c r="AD46" s="104"/>
      <c r="AE46" s="104"/>
      <c r="AF46" s="104"/>
      <c r="AG46" s="104"/>
      <c r="AH46" s="104"/>
      <c r="AI46" s="104"/>
      <c r="AJ46" s="104"/>
      <c r="AK46" s="395" t="s">
        <v>89</v>
      </c>
      <c r="AL46" s="396"/>
      <c r="AM46" s="438" t="s">
        <v>55</v>
      </c>
      <c r="AN46" s="439"/>
      <c r="AO46" s="439"/>
      <c r="AP46" s="439"/>
      <c r="AQ46" s="440"/>
    </row>
    <row r="47" spans="1:51" s="3" customFormat="1" ht="99.75" customHeight="1" x14ac:dyDescent="0.15">
      <c r="A47" s="17"/>
      <c r="B47" s="354" t="s">
        <v>141</v>
      </c>
      <c r="C47" s="355"/>
      <c r="D47" s="355"/>
      <c r="E47" s="355"/>
      <c r="F47" s="355"/>
      <c r="G47" s="355"/>
      <c r="H47" s="355"/>
      <c r="I47" s="355"/>
      <c r="J47" s="356"/>
      <c r="K47" s="94" t="s">
        <v>25</v>
      </c>
      <c r="L47" s="52"/>
      <c r="M47" s="95" t="str">
        <f>IF(K47="A","3",IF(K47="B","2",IF(K47="C","1",IF(K47="D","0","評価なし"))))</f>
        <v>3</v>
      </c>
      <c r="N47" s="96" t="str">
        <f>IF(M47="評価なし",0,M47)</f>
        <v>3</v>
      </c>
      <c r="O47" s="52"/>
      <c r="P47" s="52"/>
      <c r="Q47" s="52"/>
      <c r="R47" s="52"/>
      <c r="S47" s="52"/>
      <c r="T47" s="52"/>
      <c r="U47" s="52"/>
      <c r="V47" s="52"/>
      <c r="W47" s="52"/>
      <c r="X47" s="477" t="s">
        <v>142</v>
      </c>
      <c r="Y47" s="464"/>
      <c r="Z47" s="171" t="s">
        <v>25</v>
      </c>
      <c r="AA47" s="107"/>
      <c r="AB47" s="172" t="str">
        <f>IF(Z47="A","3",IF(Z47="B","2",IF(Z47="C","1",IF(Z47="D","0","評価なし"))))</f>
        <v>3</v>
      </c>
      <c r="AC47" s="173" t="str">
        <f>IF(AB47="評価なし",0,AB47)</f>
        <v>3</v>
      </c>
      <c r="AD47" s="107"/>
      <c r="AE47" s="107"/>
      <c r="AF47" s="107"/>
      <c r="AG47" s="107"/>
      <c r="AH47" s="107"/>
      <c r="AI47" s="107"/>
      <c r="AJ47" s="107"/>
      <c r="AK47" s="478" t="s">
        <v>89</v>
      </c>
      <c r="AL47" s="479"/>
      <c r="AM47" s="467" t="s">
        <v>55</v>
      </c>
      <c r="AN47" s="468"/>
      <c r="AO47" s="468"/>
      <c r="AP47" s="468"/>
      <c r="AQ47" s="469"/>
    </row>
    <row r="48" spans="1:51" ht="87" customHeight="1" x14ac:dyDescent="0.15">
      <c r="A48" s="16"/>
      <c r="B48" s="310" t="s">
        <v>81</v>
      </c>
      <c r="C48" s="311"/>
      <c r="D48" s="311"/>
      <c r="E48" s="311"/>
      <c r="F48" s="311"/>
      <c r="G48" s="311"/>
      <c r="H48" s="311"/>
      <c r="I48" s="311"/>
      <c r="J48" s="312"/>
      <c r="K48" s="316" t="s">
        <v>143</v>
      </c>
      <c r="L48" s="317"/>
      <c r="M48" s="317"/>
      <c r="N48" s="317"/>
      <c r="O48" s="317"/>
      <c r="P48" s="317"/>
      <c r="Q48" s="317"/>
      <c r="R48" s="317"/>
      <c r="S48" s="317"/>
      <c r="T48" s="317"/>
      <c r="U48" s="317"/>
      <c r="V48" s="317"/>
      <c r="W48" s="317"/>
      <c r="X48" s="317"/>
      <c r="Y48" s="318"/>
      <c r="Z48" s="470" t="s">
        <v>131</v>
      </c>
      <c r="AA48" s="471"/>
      <c r="AB48" s="471"/>
      <c r="AC48" s="471"/>
      <c r="AD48" s="471"/>
      <c r="AE48" s="471"/>
      <c r="AF48" s="471"/>
      <c r="AG48" s="471"/>
      <c r="AH48" s="471"/>
      <c r="AI48" s="471"/>
      <c r="AJ48" s="471"/>
      <c r="AK48" s="471"/>
      <c r="AL48" s="472"/>
      <c r="AM48" s="370" t="s">
        <v>55</v>
      </c>
      <c r="AN48" s="370"/>
      <c r="AO48" s="370"/>
      <c r="AP48" s="370"/>
      <c r="AQ48" s="371"/>
    </row>
    <row r="49" spans="1:51" ht="87" customHeight="1" x14ac:dyDescent="0.15">
      <c r="A49" s="16"/>
      <c r="B49" s="322" t="s">
        <v>71</v>
      </c>
      <c r="C49" s="323"/>
      <c r="D49" s="323"/>
      <c r="E49" s="323"/>
      <c r="F49" s="323"/>
      <c r="G49" s="323"/>
      <c r="H49" s="323"/>
      <c r="I49" s="323"/>
      <c r="J49" s="324"/>
      <c r="K49" s="328" t="s">
        <v>144</v>
      </c>
      <c r="L49" s="329"/>
      <c r="M49" s="329"/>
      <c r="N49" s="329"/>
      <c r="O49" s="329"/>
      <c r="P49" s="329"/>
      <c r="Q49" s="329"/>
      <c r="R49" s="329"/>
      <c r="S49" s="329"/>
      <c r="T49" s="329"/>
      <c r="U49" s="329"/>
      <c r="V49" s="329"/>
      <c r="W49" s="329"/>
      <c r="X49" s="329"/>
      <c r="Y49" s="330"/>
      <c r="Z49" s="328" t="s">
        <v>145</v>
      </c>
      <c r="AA49" s="329"/>
      <c r="AB49" s="329"/>
      <c r="AC49" s="329"/>
      <c r="AD49" s="329"/>
      <c r="AE49" s="329"/>
      <c r="AF49" s="329"/>
      <c r="AG49" s="329"/>
      <c r="AH49" s="329"/>
      <c r="AI49" s="329"/>
      <c r="AJ49" s="329"/>
      <c r="AK49" s="329"/>
      <c r="AL49" s="330"/>
      <c r="AM49" s="332" t="s">
        <v>55</v>
      </c>
      <c r="AN49" s="332"/>
      <c r="AO49" s="332"/>
      <c r="AP49" s="332"/>
      <c r="AQ49" s="333"/>
    </row>
    <row r="50" spans="1:51" s="6" customFormat="1" ht="44.25" customHeight="1" x14ac:dyDescent="0.15">
      <c r="A50" s="18"/>
      <c r="B50" s="480" t="s">
        <v>146</v>
      </c>
      <c r="C50" s="481"/>
      <c r="D50" s="481"/>
      <c r="E50" s="481"/>
      <c r="F50" s="481"/>
      <c r="G50" s="481"/>
      <c r="H50" s="481"/>
      <c r="I50" s="481"/>
      <c r="J50" s="482"/>
      <c r="K50" s="97" t="str">
        <f>IF(M50="評価なし","評価なし",IF(M50&gt;=2.5,"A",IF(M50&gt;=1.5,"B",IF(M50&gt;=0.5,"C",IF(M50&lt;0.5,"D","評価なし")))))</f>
        <v>A</v>
      </c>
      <c r="M50" s="98">
        <f>IF(AND(M52="評価なし",M53="評価なし",M54="評価なし",M55="評価なし",M59="評価なし",M60="評価なし",M61="評価なし",M62="評価なし",M63="評価なし",M64="評価なし",M65="評価なし"),"評価なし",(N52+N53+N54+N55+N59+N60+N61+N62+N63+N64+N65)/(11-N50))</f>
        <v>3</v>
      </c>
      <c r="N50" s="6">
        <f>COUNTIF(M52:M55,"評価なし")+COUNTIF(M59:M65,"評価なし")</f>
        <v>1</v>
      </c>
      <c r="X50" s="483"/>
      <c r="Y50" s="484"/>
      <c r="Z50" s="174" t="str">
        <f>IF(AB50="評価なし","評価なし",IF(AB50&gt;=2.5,"A",IF(AB50&gt;=1.5,"B",IF(AB50&gt;=0.5,"C",IF(AB50&lt;0.5,"D","評価なし")))))</f>
        <v>A</v>
      </c>
      <c r="AB50" s="98">
        <f>IF(AND(AB52="評価なし",AB53="評価なし",AB54="評価なし",AB55="評価なし",AB59="評価なし",AB60="評価なし",AB61="評価なし",AB62="評価なし",AB63="評価なし",AB64="評価なし",AB65="評価なし"),"評価なし",(AC52+AC53+AC54+AC55+AC59+AC60+AC61+AC62+AC63+AC64+AC65)/(11-AC50))</f>
        <v>3</v>
      </c>
      <c r="AC50" s="6">
        <f>COUNTIF(AB52:AB55,"評価なし")+COUNTIF(AB59:AB65,"評価なし")</f>
        <v>1</v>
      </c>
      <c r="AK50" s="483"/>
      <c r="AL50" s="484"/>
      <c r="AM50" s="417" t="s">
        <v>146</v>
      </c>
      <c r="AN50" s="418"/>
      <c r="AO50" s="418"/>
      <c r="AP50" s="418"/>
      <c r="AQ50" s="419"/>
      <c r="AR50" s="200"/>
      <c r="AS50" s="200"/>
      <c r="AT50" s="200"/>
      <c r="AU50" s="200"/>
      <c r="AV50" s="200"/>
      <c r="AW50" s="200"/>
      <c r="AX50" s="200"/>
      <c r="AY50" s="200"/>
    </row>
    <row r="51" spans="1:51" s="3" customFormat="1" ht="33.75" customHeight="1" x14ac:dyDescent="0.15">
      <c r="A51" s="19"/>
      <c r="B51" s="485" t="s">
        <v>147</v>
      </c>
      <c r="C51" s="486"/>
      <c r="D51" s="486"/>
      <c r="E51" s="486"/>
      <c r="F51" s="486"/>
      <c r="G51" s="486"/>
      <c r="H51" s="486"/>
      <c r="I51" s="486"/>
      <c r="J51" s="487"/>
      <c r="K51" s="99" t="str">
        <f>IF(M51="評価なし","評価なし",IF(M51&gt;=2.5,"A",IF(M51&gt;=1.5,"B",IF(M51&gt;=0.5,"C",IF(M51&lt;0.5,"D","評価なし")))))</f>
        <v>A</v>
      </c>
      <c r="L51" s="71"/>
      <c r="M51" s="100">
        <f>IF(AND(M52="評価なし",M53="評価なし",M54="評価なし",M55="評価なし"),"評価なし",(N52+N53+N54+N55)/(4-N51))</f>
        <v>3</v>
      </c>
      <c r="N51" s="71">
        <f>COUNTIF(M52:M55,"評価なし")</f>
        <v>0</v>
      </c>
      <c r="O51" s="71"/>
      <c r="P51" s="71"/>
      <c r="Q51" s="71"/>
      <c r="R51" s="71"/>
      <c r="S51" s="71"/>
      <c r="T51" s="71"/>
      <c r="U51" s="71"/>
      <c r="V51" s="71"/>
      <c r="W51" s="71"/>
      <c r="X51" s="308"/>
      <c r="Y51" s="309"/>
      <c r="Z51" s="175" t="str">
        <f>IF(AB51="評価なし","評価なし",IF(AB51&gt;=2.5,"A",IF(AB51&gt;=1.5,"B",IF(AB51&gt;=0.5,"C",IF(AB51&lt;0.5,"D","評価なし")))))</f>
        <v>A</v>
      </c>
      <c r="AA51" s="71"/>
      <c r="AB51" s="100">
        <f>IF(AND(AB52="評価なし",AB53="評価なし",AB54="評価なし",AB55="評価なし"),"評価なし",(AC52+AC53+AC54+AC55)/(4-AC51))</f>
        <v>3</v>
      </c>
      <c r="AC51" s="71">
        <f>COUNTIF(AB52:AB55,"評価なし")</f>
        <v>0</v>
      </c>
      <c r="AD51" s="71"/>
      <c r="AE51" s="71"/>
      <c r="AF51" s="71"/>
      <c r="AG51" s="71"/>
      <c r="AH51" s="71"/>
      <c r="AI51" s="71"/>
      <c r="AJ51" s="71"/>
      <c r="AK51" s="308"/>
      <c r="AL51" s="309"/>
      <c r="AM51" s="488" t="s">
        <v>147</v>
      </c>
      <c r="AN51" s="379"/>
      <c r="AO51" s="379"/>
      <c r="AP51" s="379"/>
      <c r="AQ51" s="380"/>
      <c r="AR51" s="201"/>
      <c r="AS51" s="201"/>
      <c r="AT51" s="201"/>
      <c r="AU51" s="201"/>
      <c r="AV51" s="201"/>
      <c r="AW51" s="201"/>
      <c r="AX51" s="201"/>
      <c r="AY51" s="201"/>
    </row>
    <row r="52" spans="1:51" s="3" customFormat="1" ht="85.5" customHeight="1" x14ac:dyDescent="0.15">
      <c r="A52" s="19"/>
      <c r="B52" s="489" t="s">
        <v>148</v>
      </c>
      <c r="C52" s="490"/>
      <c r="D52" s="490"/>
      <c r="E52" s="490"/>
      <c r="F52" s="490"/>
      <c r="G52" s="490"/>
      <c r="H52" s="490"/>
      <c r="I52" s="490"/>
      <c r="J52" s="491"/>
      <c r="K52" s="56" t="s">
        <v>25</v>
      </c>
      <c r="L52" s="101"/>
      <c r="M52" s="102" t="str">
        <f>IF(K52="A","3",IF(K52="B","2",IF(K52="C","1",IF(K52="D","0","評価なし"))))</f>
        <v>3</v>
      </c>
      <c r="N52" s="103" t="str">
        <f>IF(M52="評価なし",0,M52)</f>
        <v>3</v>
      </c>
      <c r="O52" s="101"/>
      <c r="P52" s="101"/>
      <c r="Q52" s="101"/>
      <c r="R52" s="101"/>
      <c r="S52" s="101"/>
      <c r="T52" s="101"/>
      <c r="U52" s="101"/>
      <c r="V52" s="101"/>
      <c r="W52" s="101"/>
      <c r="X52" s="429" t="s">
        <v>149</v>
      </c>
      <c r="Y52" s="430"/>
      <c r="Z52" s="56" t="s">
        <v>25</v>
      </c>
      <c r="AA52" s="101"/>
      <c r="AB52" s="102" t="str">
        <f>IF(Z52="A","3",IF(Z52="B","2",IF(Z52="C","1",IF(Z52="D","0","評価なし"))))</f>
        <v>3</v>
      </c>
      <c r="AC52" s="103" t="str">
        <f>IF(AB52="評価なし",0,AB52)</f>
        <v>3</v>
      </c>
      <c r="AD52" s="101"/>
      <c r="AE52" s="101"/>
      <c r="AF52" s="101"/>
      <c r="AG52" s="101"/>
      <c r="AH52" s="101"/>
      <c r="AI52" s="101"/>
      <c r="AJ52" s="101"/>
      <c r="AK52" s="431" t="s">
        <v>150</v>
      </c>
      <c r="AL52" s="432"/>
      <c r="AM52" s="433" t="s">
        <v>55</v>
      </c>
      <c r="AN52" s="434"/>
      <c r="AO52" s="434"/>
      <c r="AP52" s="434"/>
      <c r="AQ52" s="435"/>
    </row>
    <row r="53" spans="1:51" s="3" customFormat="1" ht="112.5" customHeight="1" x14ac:dyDescent="0.15">
      <c r="A53" s="20"/>
      <c r="B53" s="492" t="s">
        <v>151</v>
      </c>
      <c r="C53" s="493"/>
      <c r="D53" s="493"/>
      <c r="E53" s="493"/>
      <c r="F53" s="493"/>
      <c r="G53" s="493"/>
      <c r="H53" s="493"/>
      <c r="I53" s="493"/>
      <c r="J53" s="494"/>
      <c r="K53" s="92" t="s">
        <v>25</v>
      </c>
      <c r="L53" s="104"/>
      <c r="M53" s="105" t="str">
        <f>IF(K53="A","3",IF(K53="B","2",IF(K53="C","1",IF(K53="D","0","評価なし"))))</f>
        <v>3</v>
      </c>
      <c r="N53" s="106" t="str">
        <f>IF(M53="評価なし",0,M53)</f>
        <v>3</v>
      </c>
      <c r="O53" s="104"/>
      <c r="P53" s="104"/>
      <c r="Q53" s="104"/>
      <c r="R53" s="104"/>
      <c r="S53" s="104"/>
      <c r="T53" s="104"/>
      <c r="U53" s="104"/>
      <c r="V53" s="104"/>
      <c r="W53" s="104"/>
      <c r="X53" s="395" t="s">
        <v>152</v>
      </c>
      <c r="Y53" s="396"/>
      <c r="Z53" s="92" t="s">
        <v>25</v>
      </c>
      <c r="AA53" s="104"/>
      <c r="AB53" s="105" t="str">
        <f>IF(Z53="A","3",IF(Z53="B","2",IF(Z53="C","1",IF(Z53="D","0","評価なし"))))</f>
        <v>3</v>
      </c>
      <c r="AC53" s="106" t="str">
        <f t="shared" ref="AC53:AC55" si="1">IF(AB53="評価なし",0,AB53)</f>
        <v>3</v>
      </c>
      <c r="AD53" s="104"/>
      <c r="AE53" s="104"/>
      <c r="AF53" s="104"/>
      <c r="AG53" s="104"/>
      <c r="AH53" s="104"/>
      <c r="AI53" s="104"/>
      <c r="AJ53" s="104"/>
      <c r="AK53" s="390" t="s">
        <v>153</v>
      </c>
      <c r="AL53" s="391"/>
      <c r="AM53" s="438" t="s">
        <v>55</v>
      </c>
      <c r="AN53" s="439"/>
      <c r="AO53" s="439"/>
      <c r="AP53" s="439"/>
      <c r="AQ53" s="440"/>
    </row>
    <row r="54" spans="1:51" s="3" customFormat="1" ht="85.5" customHeight="1" x14ac:dyDescent="0.15">
      <c r="A54" s="20"/>
      <c r="B54" s="492" t="s">
        <v>154</v>
      </c>
      <c r="C54" s="493"/>
      <c r="D54" s="493"/>
      <c r="E54" s="493"/>
      <c r="F54" s="493"/>
      <c r="G54" s="493"/>
      <c r="H54" s="493"/>
      <c r="I54" s="493"/>
      <c r="J54" s="494"/>
      <c r="K54" s="92" t="s">
        <v>25</v>
      </c>
      <c r="L54" s="104"/>
      <c r="M54" s="105" t="str">
        <f>IF(K54="A","3",IF(K54="B","2",IF(K54="C","1",IF(K54="D","0","評価なし"))))</f>
        <v>3</v>
      </c>
      <c r="N54" s="106" t="str">
        <f>IF(M54="評価なし",0,M54)</f>
        <v>3</v>
      </c>
      <c r="O54" s="104"/>
      <c r="P54" s="104"/>
      <c r="Q54" s="104"/>
      <c r="R54" s="104"/>
      <c r="S54" s="104"/>
      <c r="T54" s="104"/>
      <c r="U54" s="104"/>
      <c r="V54" s="104"/>
      <c r="W54" s="104"/>
      <c r="X54" s="495" t="s">
        <v>155</v>
      </c>
      <c r="Y54" s="496"/>
      <c r="Z54" s="92" t="s">
        <v>25</v>
      </c>
      <c r="AA54" s="104"/>
      <c r="AB54" s="105" t="str">
        <f>IF(Z54="A","3",IF(Z54="B","2",IF(Z54="C","1",IF(Z54="D","0","評価なし"))))</f>
        <v>3</v>
      </c>
      <c r="AC54" s="106" t="str">
        <f t="shared" si="1"/>
        <v>3</v>
      </c>
      <c r="AD54" s="104"/>
      <c r="AE54" s="104"/>
      <c r="AF54" s="104"/>
      <c r="AG54" s="104"/>
      <c r="AH54" s="104"/>
      <c r="AI54" s="104"/>
      <c r="AJ54" s="104"/>
      <c r="AK54" s="390" t="s">
        <v>89</v>
      </c>
      <c r="AL54" s="391"/>
      <c r="AM54" s="438" t="s">
        <v>55</v>
      </c>
      <c r="AN54" s="439"/>
      <c r="AO54" s="439"/>
      <c r="AP54" s="439"/>
      <c r="AQ54" s="440"/>
    </row>
    <row r="55" spans="1:51" s="3" customFormat="1" ht="85.5" customHeight="1" x14ac:dyDescent="0.15">
      <c r="A55" s="20"/>
      <c r="B55" s="497" t="s">
        <v>156</v>
      </c>
      <c r="C55" s="498"/>
      <c r="D55" s="498"/>
      <c r="E55" s="498"/>
      <c r="F55" s="498"/>
      <c r="G55" s="498"/>
      <c r="H55" s="498"/>
      <c r="I55" s="498"/>
      <c r="J55" s="499"/>
      <c r="K55" s="94" t="s">
        <v>25</v>
      </c>
      <c r="L55" s="107"/>
      <c r="M55" s="108" t="str">
        <f>IF(K55="A","3",IF(K55="B","2",IF(K55="C","1",IF(K55="D","0","評価なし"))))</f>
        <v>3</v>
      </c>
      <c r="N55" s="109" t="str">
        <f>IF(M55="評価なし",0,M55)</f>
        <v>3</v>
      </c>
      <c r="O55" s="107"/>
      <c r="P55" s="107"/>
      <c r="Q55" s="107"/>
      <c r="R55" s="107"/>
      <c r="S55" s="107"/>
      <c r="T55" s="107"/>
      <c r="U55" s="107"/>
      <c r="V55" s="107"/>
      <c r="W55" s="107"/>
      <c r="X55" s="500" t="s">
        <v>157</v>
      </c>
      <c r="Y55" s="501"/>
      <c r="Z55" s="153" t="s">
        <v>25</v>
      </c>
      <c r="AA55" s="107"/>
      <c r="AB55" s="108" t="str">
        <f>IF(Z55="A","3",IF(Z55="B","2",IF(Z55="C","1",IF(Z55="D","0","評価なし"))))</f>
        <v>3</v>
      </c>
      <c r="AC55" s="109" t="str">
        <f t="shared" si="1"/>
        <v>3</v>
      </c>
      <c r="AD55" s="107"/>
      <c r="AE55" s="107"/>
      <c r="AF55" s="107"/>
      <c r="AG55" s="107"/>
      <c r="AH55" s="107"/>
      <c r="AI55" s="107"/>
      <c r="AJ55" s="107"/>
      <c r="AK55" s="359" t="s">
        <v>158</v>
      </c>
      <c r="AL55" s="360"/>
      <c r="AM55" s="467" t="s">
        <v>55</v>
      </c>
      <c r="AN55" s="468"/>
      <c r="AO55" s="468"/>
      <c r="AP55" s="468"/>
      <c r="AQ55" s="469"/>
    </row>
    <row r="56" spans="1:51" ht="85.5" customHeight="1" x14ac:dyDescent="0.15">
      <c r="A56" s="16"/>
      <c r="B56" s="502" t="s">
        <v>81</v>
      </c>
      <c r="C56" s="503"/>
      <c r="D56" s="503"/>
      <c r="E56" s="503"/>
      <c r="F56" s="503"/>
      <c r="G56" s="503"/>
      <c r="H56" s="503"/>
      <c r="I56" s="503"/>
      <c r="J56" s="504"/>
      <c r="K56" s="364" t="s">
        <v>159</v>
      </c>
      <c r="L56" s="365"/>
      <c r="M56" s="365"/>
      <c r="N56" s="365"/>
      <c r="O56" s="365"/>
      <c r="P56" s="365"/>
      <c r="Q56" s="365"/>
      <c r="R56" s="365"/>
      <c r="S56" s="365"/>
      <c r="T56" s="365"/>
      <c r="U56" s="365"/>
      <c r="V56" s="365"/>
      <c r="W56" s="365"/>
      <c r="X56" s="365"/>
      <c r="Y56" s="366"/>
      <c r="Z56" s="316" t="s">
        <v>160</v>
      </c>
      <c r="AA56" s="317"/>
      <c r="AB56" s="317"/>
      <c r="AC56" s="317"/>
      <c r="AD56" s="317"/>
      <c r="AE56" s="317"/>
      <c r="AF56" s="317"/>
      <c r="AG56" s="317"/>
      <c r="AH56" s="317"/>
      <c r="AI56" s="317"/>
      <c r="AJ56" s="317"/>
      <c r="AK56" s="317"/>
      <c r="AL56" s="318"/>
      <c r="AM56" s="370" t="s">
        <v>55</v>
      </c>
      <c r="AN56" s="370"/>
      <c r="AO56" s="370"/>
      <c r="AP56" s="370"/>
      <c r="AQ56" s="371"/>
    </row>
    <row r="57" spans="1:51" ht="85.5" customHeight="1" x14ac:dyDescent="0.15">
      <c r="A57" s="16"/>
      <c r="B57" s="505" t="s">
        <v>71</v>
      </c>
      <c r="C57" s="506"/>
      <c r="D57" s="506"/>
      <c r="E57" s="506"/>
      <c r="F57" s="506"/>
      <c r="G57" s="506"/>
      <c r="H57" s="506"/>
      <c r="I57" s="506"/>
      <c r="J57" s="507"/>
      <c r="K57" s="372" t="s">
        <v>161</v>
      </c>
      <c r="L57" s="373"/>
      <c r="M57" s="373"/>
      <c r="N57" s="373"/>
      <c r="O57" s="373"/>
      <c r="P57" s="373"/>
      <c r="Q57" s="373"/>
      <c r="R57" s="373"/>
      <c r="S57" s="373"/>
      <c r="T57" s="373"/>
      <c r="U57" s="373"/>
      <c r="V57" s="373"/>
      <c r="W57" s="373"/>
      <c r="X57" s="373"/>
      <c r="Y57" s="374"/>
      <c r="Z57" s="328" t="s">
        <v>162</v>
      </c>
      <c r="AA57" s="329"/>
      <c r="AB57" s="329"/>
      <c r="AC57" s="329"/>
      <c r="AD57" s="329"/>
      <c r="AE57" s="329"/>
      <c r="AF57" s="329"/>
      <c r="AG57" s="329"/>
      <c r="AH57" s="329"/>
      <c r="AI57" s="329"/>
      <c r="AJ57" s="329"/>
      <c r="AK57" s="329"/>
      <c r="AL57" s="330"/>
      <c r="AM57" s="332" t="s">
        <v>55</v>
      </c>
      <c r="AN57" s="332"/>
      <c r="AO57" s="332"/>
      <c r="AP57" s="332"/>
      <c r="AQ57" s="333"/>
    </row>
    <row r="58" spans="1:51" s="3" customFormat="1" ht="43.5" customHeight="1" x14ac:dyDescent="0.15">
      <c r="A58" s="21"/>
      <c r="B58" s="447" t="s">
        <v>163</v>
      </c>
      <c r="C58" s="448"/>
      <c r="D58" s="448"/>
      <c r="E58" s="448"/>
      <c r="F58" s="448"/>
      <c r="G58" s="448"/>
      <c r="H58" s="448"/>
      <c r="I58" s="448"/>
      <c r="J58" s="449"/>
      <c r="K58" s="110" t="str">
        <f>IF(M58="評価なし","評価なし",IF(M58&gt;=2.5,"A",IF(M58&gt;=1.5,"B",IF(M58&gt;=0.5,"C",IF(M58&lt;0.5,"D","評価なし")))))</f>
        <v>A</v>
      </c>
      <c r="L58" s="71"/>
      <c r="M58" s="55">
        <f>IF(AND(M59="評価なし",M60="評価なし",M60="評価なし",M61="評価なし",M62="評価なし",M63="評価なし",M64="評価なし",M65="評価なし"),"評価なし",(N59+N60+N61+N62+N63+N64+N65)/(7-N58))</f>
        <v>3</v>
      </c>
      <c r="N58" s="54">
        <f>COUNTIF(M59:M65,"評価なし")</f>
        <v>1</v>
      </c>
      <c r="O58" s="71"/>
      <c r="P58" s="71"/>
      <c r="Q58" s="71"/>
      <c r="R58" s="71"/>
      <c r="S58" s="71"/>
      <c r="T58" s="71"/>
      <c r="U58" s="71"/>
      <c r="V58" s="71"/>
      <c r="W58" s="71"/>
      <c r="X58" s="508"/>
      <c r="Y58" s="509"/>
      <c r="Z58" s="176" t="str">
        <f>IF(AB58="評価なし","評価なし",IF(AB58&gt;=2.5,"A",IF(AB58&gt;=1.5,"B",IF(AB58&gt;=0.5,"C",IF(AB58&lt;0.5,"D","評価なし")))))</f>
        <v>A</v>
      </c>
      <c r="AA58" s="71"/>
      <c r="AB58" s="55">
        <f>IF(AND(AB59="評価なし",AB60="評価なし",AB60="評価なし",AB61="評価なし",AB62="評価なし",AB63="評価なし",AB64="評価なし",AB65="評価なし"),"評価なし",(AC59+AC60+AC61+AC62+AC63+AC64+AC65)/(7-AC58))</f>
        <v>3</v>
      </c>
      <c r="AC58" s="54">
        <f>COUNTIF(AB59:AB65,"評価なし")</f>
        <v>1</v>
      </c>
      <c r="AD58" s="71"/>
      <c r="AE58" s="71"/>
      <c r="AF58" s="71"/>
      <c r="AG58" s="71"/>
      <c r="AH58" s="71"/>
      <c r="AI58" s="71"/>
      <c r="AJ58" s="71"/>
      <c r="AK58" s="337"/>
      <c r="AL58" s="378"/>
      <c r="AM58" s="450" t="s">
        <v>163</v>
      </c>
      <c r="AN58" s="451"/>
      <c r="AO58" s="451"/>
      <c r="AP58" s="451"/>
      <c r="AQ58" s="452"/>
      <c r="AR58" s="198"/>
      <c r="AS58" s="198"/>
      <c r="AT58" s="198"/>
      <c r="AU58" s="198"/>
      <c r="AV58" s="198"/>
      <c r="AW58" s="198"/>
      <c r="AX58" s="198"/>
      <c r="AY58" s="202"/>
    </row>
    <row r="59" spans="1:51" s="3" customFormat="1" ht="105" customHeight="1" x14ac:dyDescent="0.15">
      <c r="A59" s="21"/>
      <c r="B59" s="510" t="s">
        <v>164</v>
      </c>
      <c r="C59" s="511"/>
      <c r="D59" s="511"/>
      <c r="E59" s="511"/>
      <c r="F59" s="511"/>
      <c r="G59" s="511"/>
      <c r="H59" s="511"/>
      <c r="I59" s="511"/>
      <c r="J59" s="512"/>
      <c r="K59" s="111" t="s">
        <v>25</v>
      </c>
      <c r="L59" s="112"/>
      <c r="M59" s="102" t="str">
        <f t="shared" ref="M59:M65" si="2">IF(K59="A","3",IF(K59="B","2",IF(K59="C","1",IF(K59="D","0","評価なし"))))</f>
        <v>3</v>
      </c>
      <c r="N59" s="113" t="str">
        <f t="shared" ref="N59:N65" si="3">IF(M59="評価なし",0,M59)</f>
        <v>3</v>
      </c>
      <c r="O59" s="101"/>
      <c r="P59" s="101"/>
      <c r="Q59" s="101"/>
      <c r="R59" s="101"/>
      <c r="S59" s="101"/>
      <c r="T59" s="101"/>
      <c r="U59" s="101"/>
      <c r="V59" s="101"/>
      <c r="W59" s="101"/>
      <c r="X59" s="513" t="s">
        <v>165</v>
      </c>
      <c r="Y59" s="514"/>
      <c r="Z59" s="44" t="s">
        <v>25</v>
      </c>
      <c r="AA59" s="112"/>
      <c r="AB59" s="102" t="str">
        <f t="shared" ref="AB59:AB65" si="4">IF(Z59="A","3",IF(Z59="B","2",IF(Z59="C","1",IF(Z59="D","0","評価なし"))))</f>
        <v>3</v>
      </c>
      <c r="AC59" s="113" t="str">
        <f>IF(AB59="評価なし",0,AB59)</f>
        <v>3</v>
      </c>
      <c r="AD59" s="101"/>
      <c r="AE59" s="101"/>
      <c r="AF59" s="101"/>
      <c r="AG59" s="101"/>
      <c r="AH59" s="101"/>
      <c r="AI59" s="101"/>
      <c r="AJ59" s="101"/>
      <c r="AK59" s="515" t="s">
        <v>89</v>
      </c>
      <c r="AL59" s="516"/>
      <c r="AM59" s="433" t="s">
        <v>55</v>
      </c>
      <c r="AN59" s="434"/>
      <c r="AO59" s="434"/>
      <c r="AP59" s="434"/>
      <c r="AQ59" s="435"/>
    </row>
    <row r="60" spans="1:51" s="3" customFormat="1" ht="77.25" customHeight="1" x14ac:dyDescent="0.15">
      <c r="A60" s="21"/>
      <c r="B60" s="385" t="s">
        <v>166</v>
      </c>
      <c r="C60" s="386"/>
      <c r="D60" s="386"/>
      <c r="E60" s="386"/>
      <c r="F60" s="386"/>
      <c r="G60" s="386"/>
      <c r="H60" s="386"/>
      <c r="I60" s="386"/>
      <c r="J60" s="387"/>
      <c r="K60" s="114" t="s">
        <v>25</v>
      </c>
      <c r="L60" s="104"/>
      <c r="M60" s="115" t="str">
        <f t="shared" si="2"/>
        <v>3</v>
      </c>
      <c r="N60" s="116" t="str">
        <f t="shared" si="3"/>
        <v>3</v>
      </c>
      <c r="O60" s="104"/>
      <c r="P60" s="104"/>
      <c r="Q60" s="104"/>
      <c r="R60" s="104"/>
      <c r="S60" s="104"/>
      <c r="T60" s="104"/>
      <c r="U60" s="104"/>
      <c r="V60" s="104"/>
      <c r="W60" s="104"/>
      <c r="X60" s="388" t="s">
        <v>167</v>
      </c>
      <c r="Y60" s="389"/>
      <c r="Z60" s="92" t="s">
        <v>25</v>
      </c>
      <c r="AA60" s="104"/>
      <c r="AB60" s="115" t="str">
        <f t="shared" si="4"/>
        <v>3</v>
      </c>
      <c r="AC60" s="116" t="str">
        <f>IF(AB60="評価なし",0,AB60)</f>
        <v>3</v>
      </c>
      <c r="AD60" s="104"/>
      <c r="AE60" s="104"/>
      <c r="AF60" s="104"/>
      <c r="AG60" s="104"/>
      <c r="AH60" s="104"/>
      <c r="AI60" s="104"/>
      <c r="AJ60" s="104"/>
      <c r="AK60" s="390" t="s">
        <v>89</v>
      </c>
      <c r="AL60" s="391"/>
      <c r="AM60" s="438" t="s">
        <v>55</v>
      </c>
      <c r="AN60" s="439"/>
      <c r="AO60" s="439"/>
      <c r="AP60" s="439"/>
      <c r="AQ60" s="440"/>
    </row>
    <row r="61" spans="1:51" s="3" customFormat="1" ht="91.5" customHeight="1" x14ac:dyDescent="0.15">
      <c r="A61" s="21"/>
      <c r="B61" s="385" t="s">
        <v>168</v>
      </c>
      <c r="C61" s="386"/>
      <c r="D61" s="386"/>
      <c r="E61" s="386"/>
      <c r="F61" s="386"/>
      <c r="G61" s="386"/>
      <c r="H61" s="386"/>
      <c r="I61" s="386"/>
      <c r="J61" s="387"/>
      <c r="K61" s="114" t="s">
        <v>25</v>
      </c>
      <c r="L61" s="104"/>
      <c r="M61" s="115" t="str">
        <f t="shared" si="2"/>
        <v>3</v>
      </c>
      <c r="N61" s="116" t="str">
        <f t="shared" si="3"/>
        <v>3</v>
      </c>
      <c r="O61" s="104"/>
      <c r="P61" s="104"/>
      <c r="Q61" s="104"/>
      <c r="R61" s="104"/>
      <c r="S61" s="104"/>
      <c r="T61" s="104"/>
      <c r="U61" s="104"/>
      <c r="V61" s="104"/>
      <c r="W61" s="104"/>
      <c r="X61" s="517" t="s">
        <v>169</v>
      </c>
      <c r="Y61" s="518"/>
      <c r="Z61" s="92" t="s">
        <v>25</v>
      </c>
      <c r="AA61" s="104"/>
      <c r="AB61" s="115" t="str">
        <f t="shared" si="4"/>
        <v>3</v>
      </c>
      <c r="AC61" s="116" t="str">
        <f t="shared" ref="AC61:AC65" si="5">IF(AB61="評価なし",0,AB61)</f>
        <v>3</v>
      </c>
      <c r="AD61" s="104"/>
      <c r="AE61" s="104"/>
      <c r="AF61" s="104"/>
      <c r="AG61" s="104"/>
      <c r="AH61" s="104"/>
      <c r="AI61" s="104"/>
      <c r="AJ61" s="104"/>
      <c r="AK61" s="390" t="s">
        <v>89</v>
      </c>
      <c r="AL61" s="391"/>
      <c r="AM61" s="438" t="s">
        <v>55</v>
      </c>
      <c r="AN61" s="439"/>
      <c r="AO61" s="439"/>
      <c r="AP61" s="439"/>
      <c r="AQ61" s="440"/>
    </row>
    <row r="62" spans="1:51" s="7" customFormat="1" ht="113.25" customHeight="1" x14ac:dyDescent="0.15">
      <c r="A62" s="22"/>
      <c r="B62" s="519" t="s">
        <v>170</v>
      </c>
      <c r="C62" s="520"/>
      <c r="D62" s="520"/>
      <c r="E62" s="520"/>
      <c r="F62" s="520"/>
      <c r="G62" s="520"/>
      <c r="H62" s="520"/>
      <c r="I62" s="520"/>
      <c r="J62" s="521"/>
      <c r="K62" s="114" t="s">
        <v>25</v>
      </c>
      <c r="L62" s="117"/>
      <c r="M62" s="115" t="str">
        <f t="shared" si="2"/>
        <v>3</v>
      </c>
      <c r="N62" s="116" t="str">
        <f t="shared" si="3"/>
        <v>3</v>
      </c>
      <c r="O62" s="117"/>
      <c r="P62" s="117"/>
      <c r="Q62" s="117"/>
      <c r="R62" s="117"/>
      <c r="S62" s="117"/>
      <c r="T62" s="117"/>
      <c r="U62" s="117"/>
      <c r="V62" s="117"/>
      <c r="W62" s="117"/>
      <c r="X62" s="388" t="s">
        <v>171</v>
      </c>
      <c r="Y62" s="389"/>
      <c r="Z62" s="92" t="s">
        <v>25</v>
      </c>
      <c r="AA62" s="117"/>
      <c r="AB62" s="115" t="str">
        <f t="shared" si="4"/>
        <v>3</v>
      </c>
      <c r="AC62" s="116" t="str">
        <f t="shared" si="5"/>
        <v>3</v>
      </c>
      <c r="AD62" s="117"/>
      <c r="AE62" s="117"/>
      <c r="AF62" s="117"/>
      <c r="AG62" s="117"/>
      <c r="AH62" s="117"/>
      <c r="AI62" s="117"/>
      <c r="AJ62" s="117"/>
      <c r="AK62" s="390" t="s">
        <v>89</v>
      </c>
      <c r="AL62" s="391"/>
      <c r="AM62" s="438" t="s">
        <v>55</v>
      </c>
      <c r="AN62" s="439"/>
      <c r="AO62" s="439"/>
      <c r="AP62" s="439"/>
      <c r="AQ62" s="440"/>
    </row>
    <row r="63" spans="1:51" s="7" customFormat="1" ht="77.25" customHeight="1" x14ac:dyDescent="0.15">
      <c r="A63" s="22"/>
      <c r="B63" s="385" t="s">
        <v>172</v>
      </c>
      <c r="C63" s="386"/>
      <c r="D63" s="386"/>
      <c r="E63" s="386"/>
      <c r="F63" s="386"/>
      <c r="G63" s="386"/>
      <c r="H63" s="386"/>
      <c r="I63" s="386"/>
      <c r="J63" s="387"/>
      <c r="K63" s="114" t="s">
        <v>25</v>
      </c>
      <c r="L63" s="117"/>
      <c r="M63" s="115" t="str">
        <f t="shared" si="2"/>
        <v>3</v>
      </c>
      <c r="N63" s="116" t="str">
        <f t="shared" si="3"/>
        <v>3</v>
      </c>
      <c r="O63" s="117"/>
      <c r="P63" s="117"/>
      <c r="Q63" s="117"/>
      <c r="R63" s="117"/>
      <c r="S63" s="117"/>
      <c r="T63" s="117"/>
      <c r="U63" s="117"/>
      <c r="V63" s="117"/>
      <c r="W63" s="117"/>
      <c r="X63" s="388" t="s">
        <v>173</v>
      </c>
      <c r="Y63" s="389"/>
      <c r="Z63" s="92" t="s">
        <v>25</v>
      </c>
      <c r="AA63" s="117"/>
      <c r="AB63" s="115" t="str">
        <f t="shared" si="4"/>
        <v>3</v>
      </c>
      <c r="AC63" s="116" t="str">
        <f t="shared" si="5"/>
        <v>3</v>
      </c>
      <c r="AD63" s="117"/>
      <c r="AE63" s="117"/>
      <c r="AF63" s="117"/>
      <c r="AG63" s="117"/>
      <c r="AH63" s="117"/>
      <c r="AI63" s="117"/>
      <c r="AJ63" s="117"/>
      <c r="AK63" s="390" t="s">
        <v>89</v>
      </c>
      <c r="AL63" s="391"/>
      <c r="AM63" s="438" t="s">
        <v>55</v>
      </c>
      <c r="AN63" s="439"/>
      <c r="AO63" s="439"/>
      <c r="AP63" s="439"/>
      <c r="AQ63" s="440"/>
    </row>
    <row r="64" spans="1:51" s="7" customFormat="1" ht="77.25" customHeight="1" x14ac:dyDescent="0.15">
      <c r="A64" s="22"/>
      <c r="B64" s="519" t="s">
        <v>174</v>
      </c>
      <c r="C64" s="520"/>
      <c r="D64" s="520"/>
      <c r="E64" s="520"/>
      <c r="F64" s="520"/>
      <c r="G64" s="520"/>
      <c r="H64" s="520"/>
      <c r="I64" s="520"/>
      <c r="J64" s="521"/>
      <c r="K64" s="118"/>
      <c r="L64" s="117"/>
      <c r="M64" s="105" t="str">
        <f t="shared" si="2"/>
        <v>評価なし</v>
      </c>
      <c r="N64" s="119">
        <f t="shared" si="3"/>
        <v>0</v>
      </c>
      <c r="O64" s="117"/>
      <c r="P64" s="117"/>
      <c r="Q64" s="117"/>
      <c r="R64" s="117"/>
      <c r="S64" s="117"/>
      <c r="T64" s="117"/>
      <c r="U64" s="117"/>
      <c r="V64" s="117"/>
      <c r="W64" s="117"/>
      <c r="X64" s="388" t="s">
        <v>175</v>
      </c>
      <c r="Y64" s="389"/>
      <c r="Z64" s="177"/>
      <c r="AA64" s="117"/>
      <c r="AB64" s="105" t="str">
        <f t="shared" si="4"/>
        <v>評価なし</v>
      </c>
      <c r="AC64" s="119">
        <f t="shared" si="5"/>
        <v>0</v>
      </c>
      <c r="AD64" s="117"/>
      <c r="AE64" s="117"/>
      <c r="AF64" s="117"/>
      <c r="AG64" s="117"/>
      <c r="AH64" s="117"/>
      <c r="AI64" s="117"/>
      <c r="AJ64" s="117"/>
      <c r="AK64" s="522" t="s">
        <v>175</v>
      </c>
      <c r="AL64" s="523"/>
      <c r="AM64" s="438" t="s">
        <v>55</v>
      </c>
      <c r="AN64" s="439"/>
      <c r="AO64" s="439"/>
      <c r="AP64" s="439"/>
      <c r="AQ64" s="440"/>
    </row>
    <row r="65" spans="1:43" s="7" customFormat="1" ht="77.25" customHeight="1" x14ac:dyDescent="0.15">
      <c r="A65" s="22"/>
      <c r="B65" s="460" t="s">
        <v>176</v>
      </c>
      <c r="C65" s="461"/>
      <c r="D65" s="461"/>
      <c r="E65" s="461"/>
      <c r="F65" s="461"/>
      <c r="G65" s="461"/>
      <c r="H65" s="461"/>
      <c r="I65" s="461"/>
      <c r="J65" s="462"/>
      <c r="K65" s="203" t="s">
        <v>25</v>
      </c>
      <c r="L65" s="204"/>
      <c r="M65" s="108" t="str">
        <f t="shared" si="2"/>
        <v>3</v>
      </c>
      <c r="N65" s="205" t="str">
        <f t="shared" si="3"/>
        <v>3</v>
      </c>
      <c r="O65" s="204"/>
      <c r="P65" s="204"/>
      <c r="Q65" s="204"/>
      <c r="R65" s="204"/>
      <c r="S65" s="204"/>
      <c r="T65" s="204"/>
      <c r="U65" s="204"/>
      <c r="V65" s="204"/>
      <c r="W65" s="204"/>
      <c r="X65" s="403" t="s">
        <v>177</v>
      </c>
      <c r="Y65" s="404"/>
      <c r="Z65" s="92" t="s">
        <v>25</v>
      </c>
      <c r="AA65" s="204"/>
      <c r="AB65" s="108" t="str">
        <f t="shared" si="4"/>
        <v>3</v>
      </c>
      <c r="AC65" s="205" t="str">
        <f t="shared" si="5"/>
        <v>3</v>
      </c>
      <c r="AD65" s="204"/>
      <c r="AE65" s="204"/>
      <c r="AF65" s="204"/>
      <c r="AG65" s="204"/>
      <c r="AH65" s="204"/>
      <c r="AI65" s="204"/>
      <c r="AJ65" s="204"/>
      <c r="AK65" s="524" t="s">
        <v>89</v>
      </c>
      <c r="AL65" s="369"/>
      <c r="AM65" s="467" t="s">
        <v>55</v>
      </c>
      <c r="AN65" s="468"/>
      <c r="AO65" s="468"/>
      <c r="AP65" s="468"/>
      <c r="AQ65" s="469"/>
    </row>
    <row r="66" spans="1:43" ht="75.75" customHeight="1" x14ac:dyDescent="0.15">
      <c r="A66" s="16"/>
      <c r="B66" s="310" t="s">
        <v>81</v>
      </c>
      <c r="C66" s="311"/>
      <c r="D66" s="311"/>
      <c r="E66" s="311"/>
      <c r="F66" s="311"/>
      <c r="G66" s="311"/>
      <c r="H66" s="311"/>
      <c r="I66" s="311"/>
      <c r="J66" s="312"/>
      <c r="K66" s="316" t="s">
        <v>178</v>
      </c>
      <c r="L66" s="317"/>
      <c r="M66" s="317"/>
      <c r="N66" s="317"/>
      <c r="O66" s="317"/>
      <c r="P66" s="317"/>
      <c r="Q66" s="317"/>
      <c r="R66" s="317"/>
      <c r="S66" s="317"/>
      <c r="T66" s="317"/>
      <c r="U66" s="317"/>
      <c r="V66" s="317"/>
      <c r="W66" s="317"/>
      <c r="X66" s="317"/>
      <c r="Y66" s="318"/>
      <c r="Z66" s="364" t="s">
        <v>179</v>
      </c>
      <c r="AA66" s="365"/>
      <c r="AB66" s="365"/>
      <c r="AC66" s="365"/>
      <c r="AD66" s="365"/>
      <c r="AE66" s="365"/>
      <c r="AF66" s="365"/>
      <c r="AG66" s="365"/>
      <c r="AH66" s="365"/>
      <c r="AI66" s="365"/>
      <c r="AJ66" s="365"/>
      <c r="AK66" s="365"/>
      <c r="AL66" s="366"/>
      <c r="AM66" s="370" t="s">
        <v>55</v>
      </c>
      <c r="AN66" s="370"/>
      <c r="AO66" s="370"/>
      <c r="AP66" s="370"/>
      <c r="AQ66" s="371"/>
    </row>
    <row r="67" spans="1:43" ht="75.75" customHeight="1" x14ac:dyDescent="0.15">
      <c r="A67" s="16"/>
      <c r="B67" s="322" t="s">
        <v>71</v>
      </c>
      <c r="C67" s="323"/>
      <c r="D67" s="323"/>
      <c r="E67" s="323"/>
      <c r="F67" s="323"/>
      <c r="G67" s="323"/>
      <c r="H67" s="323"/>
      <c r="I67" s="323"/>
      <c r="J67" s="324"/>
      <c r="K67" s="328" t="s">
        <v>180</v>
      </c>
      <c r="L67" s="329"/>
      <c r="M67" s="329"/>
      <c r="N67" s="329"/>
      <c r="O67" s="329"/>
      <c r="P67" s="329"/>
      <c r="Q67" s="329"/>
      <c r="R67" s="329"/>
      <c r="S67" s="329"/>
      <c r="T67" s="329"/>
      <c r="U67" s="329"/>
      <c r="V67" s="329"/>
      <c r="W67" s="329"/>
      <c r="X67" s="329"/>
      <c r="Y67" s="330"/>
      <c r="Z67" s="328" t="s">
        <v>181</v>
      </c>
      <c r="AA67" s="329"/>
      <c r="AB67" s="329"/>
      <c r="AC67" s="329"/>
      <c r="AD67" s="329"/>
      <c r="AE67" s="329"/>
      <c r="AF67" s="329"/>
      <c r="AG67" s="329"/>
      <c r="AH67" s="329"/>
      <c r="AI67" s="329"/>
      <c r="AJ67" s="329"/>
      <c r="AK67" s="329"/>
      <c r="AL67" s="330"/>
      <c r="AM67" s="332" t="s">
        <v>55</v>
      </c>
      <c r="AN67" s="332"/>
      <c r="AO67" s="332"/>
      <c r="AP67" s="332"/>
      <c r="AQ67" s="333"/>
    </row>
    <row r="68" spans="1:43" ht="33" customHeight="1" x14ac:dyDescent="0.15">
      <c r="A68" s="16"/>
      <c r="B68" s="525" t="s">
        <v>182</v>
      </c>
      <c r="C68" s="526"/>
      <c r="D68" s="526"/>
      <c r="E68" s="526"/>
      <c r="F68" s="526"/>
      <c r="G68" s="526"/>
      <c r="H68" s="526"/>
      <c r="I68" s="526"/>
      <c r="J68" s="527"/>
      <c r="K68" s="292" t="s">
        <v>37</v>
      </c>
      <c r="L68" s="293"/>
      <c r="M68" s="293"/>
      <c r="N68" s="293"/>
      <c r="O68" s="293"/>
      <c r="P68" s="293"/>
      <c r="Q68" s="293"/>
      <c r="R68" s="293"/>
      <c r="S68" s="293"/>
      <c r="T68" s="293"/>
      <c r="U68" s="293"/>
      <c r="V68" s="293"/>
      <c r="W68" s="293"/>
      <c r="X68" s="293"/>
      <c r="Y68" s="294"/>
      <c r="Z68" s="292" t="s">
        <v>38</v>
      </c>
      <c r="AA68" s="293"/>
      <c r="AB68" s="293"/>
      <c r="AC68" s="293"/>
      <c r="AD68" s="293"/>
      <c r="AE68" s="293"/>
      <c r="AF68" s="293"/>
      <c r="AG68" s="293"/>
      <c r="AH68" s="293"/>
      <c r="AI68" s="293"/>
      <c r="AJ68" s="293"/>
      <c r="AK68" s="293"/>
      <c r="AL68" s="294"/>
      <c r="AM68" s="528" t="s">
        <v>39</v>
      </c>
      <c r="AN68" s="529"/>
      <c r="AO68" s="529"/>
      <c r="AP68" s="529"/>
      <c r="AQ68" s="530"/>
    </row>
    <row r="69" spans="1:43" ht="48" customHeight="1" x14ac:dyDescent="0.15">
      <c r="A69" s="16"/>
      <c r="B69" s="531" t="s">
        <v>183</v>
      </c>
      <c r="C69" s="532"/>
      <c r="D69" s="532"/>
      <c r="E69" s="532"/>
      <c r="F69" s="532"/>
      <c r="G69" s="532"/>
      <c r="H69" s="532"/>
      <c r="I69" s="532"/>
      <c r="J69" s="533"/>
      <c r="K69" s="206" t="str">
        <f>IF(M69="評価なし","評価なし",IF(M69&gt;=2.5,"A",IF(M69&gt;=1.5,"B",IF(M69&gt;=0.5,"C",IF(M69&lt;0.5,"D","評価なし")))))</f>
        <v>A</v>
      </c>
      <c r="L69" s="207"/>
      <c r="M69" s="208">
        <f>IF(AND(M12="評価なし",M14="評価なし",M16="評価なし",M21="評価なし",M22="評価なし",M27="評価なし",M28="評価なし",M29="評価なし",M30="評価なし",M35="評価なし",M36="評価なし",M40="評価なし",M45="評価なし",M46="評価なし",M47="評価なし",M52="評価なし",M53="評価なし",M54="評価なし",M55="評価なし",M59="評価なし",M60="評価なし",M61="評価なし",M62="評価なし",M63="評価なし",M64="評価なし",M65="評価なし"),"評価なし",(N12+N14+N16+N21+N22+N27+N28+N29+N30+N35+N36+N40+N45+N46+N47+N52+N53+N54+N55+N59+N60+N61+N62+N63+N64+N65)/(26-N69))</f>
        <v>2.96</v>
      </c>
      <c r="N69" s="207">
        <f>COUNTIF(M12:M17,"評価なし")+COUNTIF(M21:M22,"評価なし")+COUNTIF(M27:M30,"評価なし")+COUNTIF(M35:M36,"評価なし")+COUNTIF(M40,"評価なし")+COUNTIF(M45:M47,"評価なし")+COUNTIF(M52:M55,"評価なし")+COUNTIF(M59:M65,"評価なし")</f>
        <v>1</v>
      </c>
      <c r="O69" s="207"/>
      <c r="P69" s="207"/>
      <c r="Q69" s="207"/>
      <c r="R69" s="207"/>
      <c r="S69" s="207"/>
      <c r="T69" s="207"/>
      <c r="U69" s="207"/>
      <c r="V69" s="207"/>
      <c r="W69" s="207"/>
      <c r="X69" s="534"/>
      <c r="Y69" s="535"/>
      <c r="Z69" s="206" t="str">
        <f>IF(AB69="評価なし","評価なし",IF(AB69&gt;=2.5,"A",IF(AB69&gt;=1.5,"B",IF(AB69&gt;=0.5,"C",IF(AB69&lt;0.5,"D","評価なし")))))</f>
        <v>A</v>
      </c>
      <c r="AA69" s="209"/>
      <c r="AB69" s="210">
        <f>IF(AND(AB12="評価なし",AB14="評価なし",AB16="評価なし",AB21="評価なし",AB22="評価なし",AB27="評価なし",AB28="評価なし",AB29="評価なし",AB30="評価なし",AB35="評価なし",AB36="評価なし",AB40="評価なし",AB45="評価なし",AB46="評価なし",AB47="評価なし",AB52="評価なし",AB53="評価なし",AB54="評価なし",AB55="評価なし",AB59="評価なし",AB60="評価なし",AB61="評価なし",AB62="評価なし",AB63="評価なし",AB64="評価なし",AB65="評価なし"),"評価なし",(AC12+AC14+AC16+AC21+AC22+AC27+AC28+AC29+AC30+AC35+AC36+AC40+AC45+AC46+AC47+AC52+AC53+AC54+AC55+AC59+AC60+AC61+AC62+AC63+AC64+AC65)/(26-AC69))</f>
        <v>2.96</v>
      </c>
      <c r="AC69" s="129">
        <f>COUNTIF(AB12:AB17,"評価なし")+COUNTIF(AB21:AB22,"評価なし")+COUNTIF(AB27:AB30,"評価なし")+COUNTIF(AB35:AB36,"評価なし")+COUNTIF(AB40,"評価なし")+COUNTIF(AB45:AB47,"評価なし")+COUNTIF(AB52:AB55,"評価なし")+COUNTIF(AB59:AB65,"評価なし")</f>
        <v>1</v>
      </c>
      <c r="AD69" s="209"/>
      <c r="AE69" s="209"/>
      <c r="AF69" s="209"/>
      <c r="AG69" s="209"/>
      <c r="AH69" s="209"/>
      <c r="AI69" s="209"/>
      <c r="AJ69" s="209"/>
      <c r="AK69" s="534"/>
      <c r="AL69" s="535"/>
      <c r="AM69" s="536"/>
      <c r="AN69" s="537"/>
      <c r="AO69" s="537"/>
      <c r="AP69" s="537"/>
      <c r="AQ69" s="538"/>
    </row>
    <row r="70" spans="1:43" ht="125.25" customHeight="1" x14ac:dyDescent="0.15">
      <c r="A70" s="16"/>
      <c r="B70" s="539" t="s">
        <v>184</v>
      </c>
      <c r="C70" s="540"/>
      <c r="D70" s="540"/>
      <c r="E70" s="540"/>
      <c r="F70" s="540"/>
      <c r="G70" s="540"/>
      <c r="H70" s="540"/>
      <c r="I70" s="540"/>
      <c r="J70" s="541"/>
      <c r="K70" s="441" t="s">
        <v>185</v>
      </c>
      <c r="L70" s="442"/>
      <c r="M70" s="442"/>
      <c r="N70" s="442"/>
      <c r="O70" s="442"/>
      <c r="P70" s="442"/>
      <c r="Q70" s="442"/>
      <c r="R70" s="442"/>
      <c r="S70" s="442"/>
      <c r="T70" s="442"/>
      <c r="U70" s="442"/>
      <c r="V70" s="442"/>
      <c r="W70" s="442"/>
      <c r="X70" s="442"/>
      <c r="Y70" s="443"/>
      <c r="Z70" s="542" t="s">
        <v>186</v>
      </c>
      <c r="AA70" s="543"/>
      <c r="AB70" s="543"/>
      <c r="AC70" s="543"/>
      <c r="AD70" s="543"/>
      <c r="AE70" s="543"/>
      <c r="AF70" s="543"/>
      <c r="AG70" s="543"/>
      <c r="AH70" s="543"/>
      <c r="AI70" s="543"/>
      <c r="AJ70" s="543"/>
      <c r="AK70" s="543"/>
      <c r="AL70" s="544"/>
      <c r="AM70" s="545" t="s">
        <v>187</v>
      </c>
      <c r="AN70" s="546"/>
      <c r="AO70" s="546"/>
      <c r="AP70" s="546"/>
      <c r="AQ70" s="547"/>
    </row>
    <row r="71" spans="1:43" ht="102" customHeight="1" x14ac:dyDescent="0.15">
      <c r="A71" s="16"/>
      <c r="B71" s="548" t="s">
        <v>188</v>
      </c>
      <c r="C71" s="549"/>
      <c r="D71" s="549"/>
      <c r="E71" s="549"/>
      <c r="F71" s="549"/>
      <c r="G71" s="549"/>
      <c r="H71" s="549"/>
      <c r="I71" s="549"/>
      <c r="J71" s="550"/>
      <c r="K71" s="551" t="s">
        <v>189</v>
      </c>
      <c r="L71" s="552"/>
      <c r="M71" s="552"/>
      <c r="N71" s="552"/>
      <c r="O71" s="552"/>
      <c r="P71" s="552"/>
      <c r="Q71" s="552"/>
      <c r="R71" s="552"/>
      <c r="S71" s="552"/>
      <c r="T71" s="552"/>
      <c r="U71" s="552"/>
      <c r="V71" s="552"/>
      <c r="W71" s="552"/>
      <c r="X71" s="552"/>
      <c r="Y71" s="348"/>
      <c r="Z71" s="553" t="s">
        <v>190</v>
      </c>
      <c r="AA71" s="554"/>
      <c r="AB71" s="554"/>
      <c r="AC71" s="554"/>
      <c r="AD71" s="554"/>
      <c r="AE71" s="554"/>
      <c r="AF71" s="554"/>
      <c r="AG71" s="554"/>
      <c r="AH71" s="554"/>
      <c r="AI71" s="554"/>
      <c r="AJ71" s="554"/>
      <c r="AK71" s="554"/>
      <c r="AL71" s="474"/>
      <c r="AM71" s="555" t="s">
        <v>202</v>
      </c>
      <c r="AN71" s="556"/>
      <c r="AO71" s="556"/>
      <c r="AP71" s="556"/>
      <c r="AQ71" s="557"/>
    </row>
    <row r="72" spans="1:43" ht="113.25" customHeight="1" x14ac:dyDescent="0.15">
      <c r="A72" s="16"/>
      <c r="B72" s="558" t="s">
        <v>191</v>
      </c>
      <c r="C72" s="559"/>
      <c r="D72" s="559"/>
      <c r="E72" s="559"/>
      <c r="F72" s="559"/>
      <c r="G72" s="559"/>
      <c r="H72" s="559"/>
      <c r="I72" s="559"/>
      <c r="J72" s="560"/>
      <c r="K72" s="561" t="s">
        <v>192</v>
      </c>
      <c r="L72" s="465"/>
      <c r="M72" s="465"/>
      <c r="N72" s="465"/>
      <c r="O72" s="465"/>
      <c r="P72" s="465"/>
      <c r="Q72" s="465"/>
      <c r="R72" s="465"/>
      <c r="S72" s="465"/>
      <c r="T72" s="465"/>
      <c r="U72" s="465"/>
      <c r="V72" s="465"/>
      <c r="W72" s="465"/>
      <c r="X72" s="465"/>
      <c r="Y72" s="466"/>
      <c r="Z72" s="562" t="s">
        <v>193</v>
      </c>
      <c r="AA72" s="563"/>
      <c r="AB72" s="563"/>
      <c r="AC72" s="563"/>
      <c r="AD72" s="563"/>
      <c r="AE72" s="563"/>
      <c r="AF72" s="563"/>
      <c r="AG72" s="563"/>
      <c r="AH72" s="563"/>
      <c r="AI72" s="563"/>
      <c r="AJ72" s="563"/>
      <c r="AK72" s="563"/>
      <c r="AL72" s="360"/>
      <c r="AM72" s="564" t="s">
        <v>202</v>
      </c>
      <c r="AN72" s="565"/>
      <c r="AO72" s="565"/>
      <c r="AP72" s="565"/>
      <c r="AQ72" s="566"/>
    </row>
    <row r="73" spans="1:43" ht="96.75" customHeight="1" x14ac:dyDescent="0.15">
      <c r="A73" s="16"/>
      <c r="B73" s="548" t="s">
        <v>194</v>
      </c>
      <c r="C73" s="549"/>
      <c r="D73" s="549"/>
      <c r="E73" s="549"/>
      <c r="F73" s="549"/>
      <c r="G73" s="549"/>
      <c r="H73" s="549"/>
      <c r="I73" s="549"/>
      <c r="J73" s="550"/>
      <c r="K73" s="551" t="s">
        <v>195</v>
      </c>
      <c r="L73" s="552"/>
      <c r="M73" s="552"/>
      <c r="N73" s="552"/>
      <c r="O73" s="552"/>
      <c r="P73" s="552"/>
      <c r="Q73" s="552"/>
      <c r="R73" s="552"/>
      <c r="S73" s="552"/>
      <c r="T73" s="552"/>
      <c r="U73" s="552"/>
      <c r="V73" s="552"/>
      <c r="W73" s="552"/>
      <c r="X73" s="552"/>
      <c r="Y73" s="348"/>
      <c r="Z73" s="553" t="s">
        <v>131</v>
      </c>
      <c r="AA73" s="554"/>
      <c r="AB73" s="554"/>
      <c r="AC73" s="554"/>
      <c r="AD73" s="554"/>
      <c r="AE73" s="554"/>
      <c r="AF73" s="554"/>
      <c r="AG73" s="554"/>
      <c r="AH73" s="554"/>
      <c r="AI73" s="554"/>
      <c r="AJ73" s="554"/>
      <c r="AK73" s="554"/>
      <c r="AL73" s="474"/>
      <c r="AM73" s="555" t="s">
        <v>202</v>
      </c>
      <c r="AN73" s="556"/>
      <c r="AO73" s="556"/>
      <c r="AP73" s="556"/>
      <c r="AQ73" s="557"/>
    </row>
    <row r="74" spans="1:43" ht="102.75" customHeight="1" x14ac:dyDescent="0.15">
      <c r="A74" s="16"/>
      <c r="B74" s="567" t="s">
        <v>196</v>
      </c>
      <c r="C74" s="568"/>
      <c r="D74" s="568"/>
      <c r="E74" s="568"/>
      <c r="F74" s="568"/>
      <c r="G74" s="568"/>
      <c r="H74" s="568"/>
      <c r="I74" s="568"/>
      <c r="J74" s="569"/>
      <c r="K74" s="570" t="s">
        <v>197</v>
      </c>
      <c r="L74" s="571"/>
      <c r="M74" s="571"/>
      <c r="N74" s="571"/>
      <c r="O74" s="571"/>
      <c r="P74" s="571"/>
      <c r="Q74" s="571"/>
      <c r="R74" s="571"/>
      <c r="S74" s="571"/>
      <c r="T74" s="571"/>
      <c r="U74" s="571"/>
      <c r="V74" s="571"/>
      <c r="W74" s="571"/>
      <c r="X74" s="571"/>
      <c r="Y74" s="572"/>
      <c r="Z74" s="573" t="s">
        <v>198</v>
      </c>
      <c r="AA74" s="574"/>
      <c r="AB74" s="574"/>
      <c r="AC74" s="574"/>
      <c r="AD74" s="574"/>
      <c r="AE74" s="574"/>
      <c r="AF74" s="574"/>
      <c r="AG74" s="574"/>
      <c r="AH74" s="574"/>
      <c r="AI74" s="574"/>
      <c r="AJ74" s="574"/>
      <c r="AK74" s="574"/>
      <c r="AL74" s="575"/>
      <c r="AM74" s="576" t="s">
        <v>202</v>
      </c>
      <c r="AN74" s="577"/>
      <c r="AO74" s="577"/>
      <c r="AP74" s="577"/>
      <c r="AQ74" s="578"/>
    </row>
    <row r="75" spans="1:43" ht="7.5" customHeight="1" x14ac:dyDescent="0.15"/>
    <row r="76" spans="1:43" x14ac:dyDescent="0.15">
      <c r="B76" s="4" t="s">
        <v>199</v>
      </c>
    </row>
    <row r="77" spans="1:43" x14ac:dyDescent="0.15">
      <c r="B77" s="4" t="s">
        <v>200</v>
      </c>
    </row>
    <row r="78" spans="1:43" x14ac:dyDescent="0.15">
      <c r="B78" s="4" t="s">
        <v>201</v>
      </c>
    </row>
  </sheetData>
  <mergeCells count="280">
    <mergeCell ref="AM12:AQ13"/>
    <mergeCell ref="AM14:AQ15"/>
    <mergeCell ref="X12:Y13"/>
    <mergeCell ref="X14:Y15"/>
    <mergeCell ref="X16:Y17"/>
    <mergeCell ref="AK12:AL13"/>
    <mergeCell ref="AK14:AL15"/>
    <mergeCell ref="AK16:AL17"/>
    <mergeCell ref="AM16:AQ17"/>
    <mergeCell ref="AB12:AB13"/>
    <mergeCell ref="AB14:AB15"/>
    <mergeCell ref="AB16:AB17"/>
    <mergeCell ref="B12:J13"/>
    <mergeCell ref="B14:J15"/>
    <mergeCell ref="B16:J17"/>
    <mergeCell ref="B4:D5"/>
    <mergeCell ref="E4:J5"/>
    <mergeCell ref="AK4:AL5"/>
    <mergeCell ref="X4:Y5"/>
    <mergeCell ref="K12:K13"/>
    <mergeCell ref="K14:K15"/>
    <mergeCell ref="K16:K17"/>
    <mergeCell ref="M12:M13"/>
    <mergeCell ref="M14:M15"/>
    <mergeCell ref="M16:M17"/>
    <mergeCell ref="Z4:Z5"/>
    <mergeCell ref="Z12:Z13"/>
    <mergeCell ref="Z14:Z15"/>
    <mergeCell ref="Z16:Z17"/>
    <mergeCell ref="R8:U8"/>
    <mergeCell ref="B9:J9"/>
    <mergeCell ref="B72:J72"/>
    <mergeCell ref="K72:Y72"/>
    <mergeCell ref="Z72:AL72"/>
    <mergeCell ref="AM72:AQ72"/>
    <mergeCell ref="B73:J73"/>
    <mergeCell ref="K73:Y73"/>
    <mergeCell ref="Z73:AL73"/>
    <mergeCell ref="AM73:AQ73"/>
    <mergeCell ref="B74:J74"/>
    <mergeCell ref="K74:Y74"/>
    <mergeCell ref="Z74:AL74"/>
    <mergeCell ref="AM74:AQ74"/>
    <mergeCell ref="B69:J69"/>
    <mergeCell ref="X69:Y69"/>
    <mergeCell ref="AK69:AL69"/>
    <mergeCell ref="AM69:AQ69"/>
    <mergeCell ref="B70:J70"/>
    <mergeCell ref="K70:Y70"/>
    <mergeCell ref="Z70:AL70"/>
    <mergeCell ref="AM70:AQ70"/>
    <mergeCell ref="B71:J71"/>
    <mergeCell ref="K71:Y71"/>
    <mergeCell ref="Z71:AL71"/>
    <mergeCell ref="AM71:AQ71"/>
    <mergeCell ref="B66:J66"/>
    <mergeCell ref="K66:Y66"/>
    <mergeCell ref="Z66:AL66"/>
    <mergeCell ref="AM66:AQ66"/>
    <mergeCell ref="B67:J67"/>
    <mergeCell ref="K67:Y67"/>
    <mergeCell ref="Z67:AL67"/>
    <mergeCell ref="AM67:AQ67"/>
    <mergeCell ref="B68:J68"/>
    <mergeCell ref="K68:Y68"/>
    <mergeCell ref="Z68:AL68"/>
    <mergeCell ref="AM68:AQ68"/>
    <mergeCell ref="B63:J63"/>
    <mergeCell ref="X63:Y63"/>
    <mergeCell ref="AK63:AL63"/>
    <mergeCell ref="AM63:AQ63"/>
    <mergeCell ref="B64:J64"/>
    <mergeCell ref="X64:Y64"/>
    <mergeCell ref="AK64:AL64"/>
    <mergeCell ref="AM64:AQ64"/>
    <mergeCell ref="B65:J65"/>
    <mergeCell ref="X65:Y65"/>
    <mergeCell ref="AK65:AL65"/>
    <mergeCell ref="AM65:AQ65"/>
    <mergeCell ref="B60:J60"/>
    <mergeCell ref="X60:Y60"/>
    <mergeCell ref="AK60:AL60"/>
    <mergeCell ref="AM60:AQ60"/>
    <mergeCell ref="B61:J61"/>
    <mergeCell ref="X61:Y61"/>
    <mergeCell ref="AK61:AL61"/>
    <mergeCell ref="AM61:AQ61"/>
    <mergeCell ref="B62:J62"/>
    <mergeCell ref="X62:Y62"/>
    <mergeCell ref="AK62:AL62"/>
    <mergeCell ref="AM62:AQ62"/>
    <mergeCell ref="B57:J57"/>
    <mergeCell ref="K57:Y57"/>
    <mergeCell ref="Z57:AL57"/>
    <mergeCell ref="AM57:AQ57"/>
    <mergeCell ref="B58:J58"/>
    <mergeCell ref="X58:Y58"/>
    <mergeCell ref="AK58:AL58"/>
    <mergeCell ref="AM58:AQ58"/>
    <mergeCell ref="B59:J59"/>
    <mergeCell ref="X59:Y59"/>
    <mergeCell ref="AK59:AL59"/>
    <mergeCell ref="AM59:AQ59"/>
    <mergeCell ref="B54:J54"/>
    <mergeCell ref="X54:Y54"/>
    <mergeCell ref="AK54:AL54"/>
    <mergeCell ref="AM54:AQ54"/>
    <mergeCell ref="B55:J55"/>
    <mergeCell ref="X55:Y55"/>
    <mergeCell ref="AK55:AL55"/>
    <mergeCell ref="AM55:AQ55"/>
    <mergeCell ref="B56:J56"/>
    <mergeCell ref="K56:Y56"/>
    <mergeCell ref="Z56:AL56"/>
    <mergeCell ref="AM56:AQ56"/>
    <mergeCell ref="B51:J51"/>
    <mergeCell ref="X51:Y51"/>
    <mergeCell ref="AK51:AL51"/>
    <mergeCell ref="AM51:AQ51"/>
    <mergeCell ref="B52:J52"/>
    <mergeCell ref="X52:Y52"/>
    <mergeCell ref="AK52:AL52"/>
    <mergeCell ref="AM52:AQ52"/>
    <mergeCell ref="B53:J53"/>
    <mergeCell ref="X53:Y53"/>
    <mergeCell ref="AK53:AL53"/>
    <mergeCell ref="AM53:AQ53"/>
    <mergeCell ref="B48:J48"/>
    <mergeCell ref="K48:Y48"/>
    <mergeCell ref="Z48:AL48"/>
    <mergeCell ref="AM48:AQ48"/>
    <mergeCell ref="B49:J49"/>
    <mergeCell ref="K49:Y49"/>
    <mergeCell ref="Z49:AL49"/>
    <mergeCell ref="AM49:AQ49"/>
    <mergeCell ref="B50:J50"/>
    <mergeCell ref="X50:Y50"/>
    <mergeCell ref="AK50:AL50"/>
    <mergeCell ref="AM50:AQ50"/>
    <mergeCell ref="B45:J45"/>
    <mergeCell ref="X45:Y45"/>
    <mergeCell ref="AK45:AL45"/>
    <mergeCell ref="AM45:AQ45"/>
    <mergeCell ref="B46:J46"/>
    <mergeCell ref="X46:Y46"/>
    <mergeCell ref="AK46:AL46"/>
    <mergeCell ref="AM46:AQ46"/>
    <mergeCell ref="B47:J47"/>
    <mergeCell ref="X47:Y47"/>
    <mergeCell ref="AK47:AL47"/>
    <mergeCell ref="AM47:AQ47"/>
    <mergeCell ref="B42:J42"/>
    <mergeCell ref="K42:Y42"/>
    <mergeCell ref="Z42:AL42"/>
    <mergeCell ref="AM42:AQ42"/>
    <mergeCell ref="B43:J43"/>
    <mergeCell ref="K43:Y43"/>
    <mergeCell ref="Z43:AL43"/>
    <mergeCell ref="AM43:AQ43"/>
    <mergeCell ref="B44:J44"/>
    <mergeCell ref="X44:Y44"/>
    <mergeCell ref="AK44:AL44"/>
    <mergeCell ref="AM44:AQ44"/>
    <mergeCell ref="B39:J39"/>
    <mergeCell ref="X39:Y39"/>
    <mergeCell ref="AK39:AL39"/>
    <mergeCell ref="AM39:AQ39"/>
    <mergeCell ref="B40:J40"/>
    <mergeCell ref="X40:Y40"/>
    <mergeCell ref="AK40:AL40"/>
    <mergeCell ref="AM40:AQ40"/>
    <mergeCell ref="B41:J41"/>
    <mergeCell ref="X41:Y41"/>
    <mergeCell ref="AK41:AL41"/>
    <mergeCell ref="AM41:AQ41"/>
    <mergeCell ref="B36:J36"/>
    <mergeCell ref="X36:Y36"/>
    <mergeCell ref="AK36:AL36"/>
    <mergeCell ref="AM36:AQ36"/>
    <mergeCell ref="B37:J37"/>
    <mergeCell ref="K37:Y37"/>
    <mergeCell ref="Z37:AL37"/>
    <mergeCell ref="AM37:AQ37"/>
    <mergeCell ref="B38:J38"/>
    <mergeCell ref="K38:Y38"/>
    <mergeCell ref="Z38:AL38"/>
    <mergeCell ref="AM38:AQ38"/>
    <mergeCell ref="B33:J33"/>
    <mergeCell ref="X33:Y33"/>
    <mergeCell ref="AK33:AL33"/>
    <mergeCell ref="AM33:AQ33"/>
    <mergeCell ref="B34:J34"/>
    <mergeCell ref="X34:Y34"/>
    <mergeCell ref="AK34:AL34"/>
    <mergeCell ref="AM34:AQ34"/>
    <mergeCell ref="B35:J35"/>
    <mergeCell ref="X35:Y35"/>
    <mergeCell ref="AK35:AL35"/>
    <mergeCell ref="AM35:AQ35"/>
    <mergeCell ref="B30:J30"/>
    <mergeCell ref="X30:Y30"/>
    <mergeCell ref="AK30:AL30"/>
    <mergeCell ref="AM30:AQ30"/>
    <mergeCell ref="B31:J31"/>
    <mergeCell ref="K31:Y31"/>
    <mergeCell ref="Z31:AL31"/>
    <mergeCell ref="AM31:AQ31"/>
    <mergeCell ref="B32:J32"/>
    <mergeCell ref="K32:Y32"/>
    <mergeCell ref="Z32:AL32"/>
    <mergeCell ref="AM32:AQ32"/>
    <mergeCell ref="B27:J27"/>
    <mergeCell ref="X27:Y27"/>
    <mergeCell ref="AK27:AL27"/>
    <mergeCell ref="AM27:AQ27"/>
    <mergeCell ref="B28:J28"/>
    <mergeCell ref="X28:Y28"/>
    <mergeCell ref="AK28:AL28"/>
    <mergeCell ref="AM28:AQ28"/>
    <mergeCell ref="B29:J29"/>
    <mergeCell ref="X29:Y29"/>
    <mergeCell ref="AK29:AL29"/>
    <mergeCell ref="AM29:AQ29"/>
    <mergeCell ref="B24:J24"/>
    <mergeCell ref="K24:Y24"/>
    <mergeCell ref="Z24:AL24"/>
    <mergeCell ref="AM24:AQ24"/>
    <mergeCell ref="B25:J25"/>
    <mergeCell ref="X25:Y25"/>
    <mergeCell ref="AK25:AL25"/>
    <mergeCell ref="AM25:AQ25"/>
    <mergeCell ref="B26:J26"/>
    <mergeCell ref="X26:Y26"/>
    <mergeCell ref="AK26:AL26"/>
    <mergeCell ref="AM26:AQ26"/>
    <mergeCell ref="B21:J21"/>
    <mergeCell ref="X21:Y21"/>
    <mergeCell ref="AK21:AL21"/>
    <mergeCell ref="AM21:AQ21"/>
    <mergeCell ref="B22:J22"/>
    <mergeCell ref="X22:Y22"/>
    <mergeCell ref="AK22:AL22"/>
    <mergeCell ref="AM22:AQ22"/>
    <mergeCell ref="B23:J23"/>
    <mergeCell ref="K23:Y23"/>
    <mergeCell ref="Z23:AL23"/>
    <mergeCell ref="AM23:AQ23"/>
    <mergeCell ref="B18:J18"/>
    <mergeCell ref="K18:Y18"/>
    <mergeCell ref="Z18:AL18"/>
    <mergeCell ref="AM18:AQ18"/>
    <mergeCell ref="B19:J19"/>
    <mergeCell ref="K19:Y19"/>
    <mergeCell ref="Z19:AL19"/>
    <mergeCell ref="AM19:AQ19"/>
    <mergeCell ref="B20:J20"/>
    <mergeCell ref="X20:Y20"/>
    <mergeCell ref="AK20:AL20"/>
    <mergeCell ref="AM20:AQ20"/>
    <mergeCell ref="AM9:AQ9"/>
    <mergeCell ref="B10:J10"/>
    <mergeCell ref="X10:Y10"/>
    <mergeCell ref="AK10:AL10"/>
    <mergeCell ref="AM10:AQ10"/>
    <mergeCell ref="B11:J11"/>
    <mergeCell ref="X11:Y11"/>
    <mergeCell ref="AK11:AL11"/>
    <mergeCell ref="AM11:AQ11"/>
    <mergeCell ref="AO2:AP2"/>
    <mergeCell ref="AO3:AP3"/>
    <mergeCell ref="AO4:AP4"/>
    <mergeCell ref="AO5:AP5"/>
    <mergeCell ref="B6:J6"/>
    <mergeCell ref="K6:Y6"/>
    <mergeCell ref="Z6:AL6"/>
    <mergeCell ref="B7:J7"/>
    <mergeCell ref="X7:Y7"/>
    <mergeCell ref="AK7:AL7"/>
    <mergeCell ref="K4:K5"/>
    <mergeCell ref="AM6:AQ7"/>
  </mergeCells>
  <phoneticPr fontId="20"/>
  <dataValidations count="1">
    <dataValidation type="list" allowBlank="1" showInputMessage="1" showErrorMessage="1" sqref="K12 Z12 K14 Z14 K16 Z16 K21:K22 K26:K30 K35:K36 K40:K41 K45:K47 K52:K55 K59:K65 Z21:Z22 Z26:Z30 Z35:Z36 Z40:Z41 Z45:Z47 Z52:Z55 Z59:Z65">
      <formula1>$P$9:$P$12</formula1>
    </dataValidation>
  </dataValidations>
  <pageMargins left="0.74803149606299202" right="0.74803149606299202" top="0.70866141732283505" bottom="0.70866141732283505" header="0.31496062992126" footer="0.31496062992126"/>
  <pageSetup paperSize="8" scale="75" fitToHeight="0" orientation="portrait" r:id="rId1"/>
  <headerFooter>
    <oddFooter>&amp;C&amp;14&amp;P</oddFooter>
  </headerFooter>
  <rowBreaks count="4" manualBreakCount="4">
    <brk id="24" max="42" man="1"/>
    <brk id="38" max="42" man="1"/>
    <brk id="49" max="42" man="1"/>
    <brk id="67" max="4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評価シート（指定概要） (2)</vt:lpstr>
      <vt:lpstr>評価ｼｰﾄ（評価結果）</vt:lpstr>
      <vt:lpstr>'評価ｼｰﾄ（評価結果）'!Print_Area</vt:lpstr>
      <vt:lpstr>'評価ｼｰﾄ（評価結果）'!Print_Titles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ss0735</dc:creator>
  <cp:lastModifiedBy>川西市</cp:lastModifiedBy>
  <cp:lastPrinted>2021-11-09T07:54:46Z</cp:lastPrinted>
  <dcterms:created xsi:type="dcterms:W3CDTF">2020-06-22T08:10:00Z</dcterms:created>
  <dcterms:modified xsi:type="dcterms:W3CDTF">2021-11-09T07:54:47Z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