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４．政策（作業中）\４．指定管理者\指定管理者　評価・モニタリング\H30年度　指定管理評価\評価シート\"/>
    </mc:Choice>
  </mc:AlternateContent>
  <bookViews>
    <workbookView xWindow="-120" yWindow="-120" windowWidth="20730" windowHeight="11310" activeTab="1"/>
  </bookViews>
  <sheets>
    <sheet name="評価シート（指定概要）" sheetId="10" r:id="rId1"/>
    <sheet name="評価ｼｰﾄ（評価結果）" sheetId="9" r:id="rId2"/>
    <sheet name="Sheet1" sheetId="11" r:id="rId3"/>
  </sheets>
  <definedNames>
    <definedName name="_xlnm.Print_Area" localSheetId="1">'評価ｼｰﾄ（評価結果）'!$B$1:$AQ$78</definedName>
    <definedName name="_xlnm.Print_Titles" localSheetId="1">'評価ｼｰﾄ（評価結果）'!$2:$9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26" i="9" l="1"/>
  <c r="AC26" i="9" s="1"/>
  <c r="M26" i="9"/>
  <c r="N26" i="9" s="1"/>
  <c r="M65" i="9" l="1"/>
  <c r="N65" i="9" s="1"/>
  <c r="M64" i="9"/>
  <c r="N64" i="9" s="1"/>
  <c r="M63" i="9"/>
  <c r="N63" i="9" s="1"/>
  <c r="M62" i="9"/>
  <c r="N62" i="9" s="1"/>
  <c r="M61" i="9"/>
  <c r="N61" i="9" s="1"/>
  <c r="M60" i="9"/>
  <c r="N60" i="9" s="1"/>
  <c r="M59" i="9"/>
  <c r="M55" i="9"/>
  <c r="N55" i="9" s="1"/>
  <c r="M54" i="9"/>
  <c r="N54" i="9" s="1"/>
  <c r="M53" i="9"/>
  <c r="M52" i="9"/>
  <c r="M47" i="9"/>
  <c r="N47" i="9" s="1"/>
  <c r="M46" i="9"/>
  <c r="N46" i="9" s="1"/>
  <c r="M45" i="9"/>
  <c r="M41" i="9"/>
  <c r="N41" i="9" s="1"/>
  <c r="M40" i="9"/>
  <c r="N39" i="9" s="1"/>
  <c r="M36" i="9"/>
  <c r="N36" i="9" s="1"/>
  <c r="M35" i="9"/>
  <c r="M30" i="9"/>
  <c r="N30" i="9" s="1"/>
  <c r="M29" i="9"/>
  <c r="N29" i="9" s="1"/>
  <c r="M28" i="9"/>
  <c r="N28" i="9" s="1"/>
  <c r="M27" i="9"/>
  <c r="M22" i="9"/>
  <c r="M21" i="9"/>
  <c r="N21" i="9" s="1"/>
  <c r="M17" i="9"/>
  <c r="M16" i="9"/>
  <c r="N16" i="9" s="1"/>
  <c r="M15" i="9"/>
  <c r="M14" i="9"/>
  <c r="N14" i="9" s="1"/>
  <c r="M13" i="9"/>
  <c r="M12" i="9"/>
  <c r="AB65" i="9"/>
  <c r="AC65" i="9" s="1"/>
  <c r="AB64" i="9"/>
  <c r="AC64" i="9" s="1"/>
  <c r="AB63" i="9"/>
  <c r="AC63" i="9" s="1"/>
  <c r="AB62" i="9"/>
  <c r="AC62" i="9" s="1"/>
  <c r="AB61" i="9"/>
  <c r="AC61" i="9" s="1"/>
  <c r="AB60" i="9"/>
  <c r="AC60" i="9" s="1"/>
  <c r="AB59" i="9"/>
  <c r="AB55" i="9"/>
  <c r="AC55" i="9" s="1"/>
  <c r="AB54" i="9"/>
  <c r="AB53" i="9"/>
  <c r="AB52" i="9"/>
  <c r="AC52" i="9" s="1"/>
  <c r="AB47" i="9"/>
  <c r="AC47" i="9" s="1"/>
  <c r="AB46" i="9"/>
  <c r="AB45" i="9"/>
  <c r="AB41" i="9"/>
  <c r="AC41" i="9" s="1"/>
  <c r="AB40" i="9"/>
  <c r="AC39" i="9"/>
  <c r="AB36" i="9"/>
  <c r="AC36" i="9" s="1"/>
  <c r="AB35" i="9"/>
  <c r="AB30" i="9"/>
  <c r="AC30" i="9" s="1"/>
  <c r="AB29" i="9"/>
  <c r="AC29" i="9" s="1"/>
  <c r="AB28" i="9"/>
  <c r="AC28" i="9" s="1"/>
  <c r="AB27" i="9"/>
  <c r="AC25" i="9" s="1"/>
  <c r="AB22" i="9"/>
  <c r="AC22" i="9" s="1"/>
  <c r="AB21" i="9"/>
  <c r="AC21" i="9" s="1"/>
  <c r="AB17" i="9"/>
  <c r="AB16" i="9"/>
  <c r="AC16" i="9" s="1"/>
  <c r="AB15" i="9"/>
  <c r="AB14" i="9"/>
  <c r="AC14" i="9" s="1"/>
  <c r="AB13" i="9"/>
  <c r="AB12" i="9"/>
  <c r="N10" i="9" l="1"/>
  <c r="AC44" i="9"/>
  <c r="AC50" i="9"/>
  <c r="AC69" i="9"/>
  <c r="AB69" i="9" s="1"/>
  <c r="AC40" i="9"/>
  <c r="AB39" i="9" s="1"/>
  <c r="AC34" i="9"/>
  <c r="AC46" i="9"/>
  <c r="AC54" i="9"/>
  <c r="N25" i="9"/>
  <c r="N40" i="9"/>
  <c r="M39" i="9" s="1"/>
  <c r="N52" i="9"/>
  <c r="N69" i="9"/>
  <c r="M69" i="9" s="1"/>
  <c r="N50" i="9"/>
  <c r="N58" i="9"/>
  <c r="AC58" i="9"/>
  <c r="N34" i="9"/>
  <c r="N44" i="9"/>
  <c r="M44" i="9" s="1"/>
  <c r="N12" i="9"/>
  <c r="N20" i="9"/>
  <c r="N22" i="9"/>
  <c r="N27" i="9"/>
  <c r="N33" i="9"/>
  <c r="N35" i="9"/>
  <c r="N45" i="9"/>
  <c r="N51" i="9"/>
  <c r="N53" i="9"/>
  <c r="N59" i="9"/>
  <c r="N11" i="9"/>
  <c r="M11" i="9" s="1"/>
  <c r="AC45" i="9"/>
  <c r="AC51" i="9"/>
  <c r="AC53" i="9"/>
  <c r="AC59" i="9"/>
  <c r="AC10" i="9"/>
  <c r="AC12" i="9"/>
  <c r="AC20" i="9"/>
  <c r="AB20" i="9" s="1"/>
  <c r="Z20" i="9" s="1"/>
  <c r="AC27" i="9"/>
  <c r="AB25" i="9" s="1"/>
  <c r="Z25" i="9" s="1"/>
  <c r="AC33" i="9"/>
  <c r="AC35" i="9"/>
  <c r="AB34" i="9" s="1"/>
  <c r="AC11" i="9"/>
  <c r="AB58" i="9"/>
  <c r="AB50" i="9" l="1"/>
  <c r="AB51" i="9"/>
  <c r="AB44" i="9"/>
  <c r="AB33" i="9"/>
  <c r="AB10" i="9"/>
  <c r="M34" i="9"/>
  <c r="M20" i="9"/>
  <c r="M58" i="9"/>
  <c r="M33" i="9"/>
  <c r="M50" i="9"/>
  <c r="M25" i="9"/>
  <c r="M51" i="9"/>
  <c r="M10" i="9"/>
  <c r="AB11" i="9"/>
  <c r="Z39" i="9"/>
  <c r="Z34" i="9"/>
  <c r="Z58" i="9" l="1"/>
  <c r="Z51" i="9"/>
  <c r="Z69" i="9"/>
  <c r="K39" i="9"/>
  <c r="Z10" i="9"/>
  <c r="Z33" i="9"/>
  <c r="K58" i="9"/>
  <c r="Z44" i="9"/>
  <c r="Z11" i="9"/>
  <c r="Z50" i="9"/>
  <c r="K25" i="9"/>
  <c r="K11" i="9"/>
  <c r="K44" i="9" l="1"/>
  <c r="K69" i="9"/>
  <c r="K50" i="9"/>
  <c r="K34" i="9"/>
  <c r="K20" i="9"/>
  <c r="K10" i="9"/>
  <c r="K51" i="9"/>
  <c r="K33" i="9"/>
</calcChain>
</file>

<file path=xl/sharedStrings.xml><?xml version="1.0" encoding="utf-8"?>
<sst xmlns="http://schemas.openxmlformats.org/spreadsheetml/2006/main" count="364" uniqueCount="207">
  <si>
    <t>設置目的</t>
    <rPh sb="0" eb="2">
      <t>セッチ</t>
    </rPh>
    <rPh sb="2" eb="4">
      <t>モクテキ</t>
    </rPh>
    <phoneticPr fontId="1"/>
  </si>
  <si>
    <t>所 在 地</t>
    <rPh sb="0" eb="1">
      <t>トコロ</t>
    </rPh>
    <rPh sb="2" eb="3">
      <t>ザイ</t>
    </rPh>
    <rPh sb="4" eb="5">
      <t>チ</t>
    </rPh>
    <phoneticPr fontId="1"/>
  </si>
  <si>
    <t>指定管理者</t>
    <rPh sb="0" eb="2">
      <t>シテイ</t>
    </rPh>
    <rPh sb="2" eb="5">
      <t>カンリシャ</t>
    </rPh>
    <phoneticPr fontId="1"/>
  </si>
  <si>
    <t>施設概要</t>
    <rPh sb="0" eb="2">
      <t>シセツ</t>
    </rPh>
    <rPh sb="2" eb="4">
      <t>ガイヨウ</t>
    </rPh>
    <phoneticPr fontId="1"/>
  </si>
  <si>
    <t>名　　 称</t>
    <rPh sb="0" eb="1">
      <t>ナ</t>
    </rPh>
    <rPh sb="4" eb="5">
      <t>ショウ</t>
    </rPh>
    <phoneticPr fontId="1"/>
  </si>
  <si>
    <t>指定管理業務の内容</t>
    <rPh sb="0" eb="2">
      <t>シテイ</t>
    </rPh>
    <rPh sb="2" eb="4">
      <t>カンリ</t>
    </rPh>
    <rPh sb="4" eb="6">
      <t>ギョウム</t>
    </rPh>
    <rPh sb="7" eb="9">
      <t>ナイヨウ</t>
    </rPh>
    <phoneticPr fontId="1"/>
  </si>
  <si>
    <t>評価対象期間</t>
    <rPh sb="0" eb="2">
      <t>ヒョウカ</t>
    </rPh>
    <rPh sb="2" eb="4">
      <t>タイショウ</t>
    </rPh>
    <rPh sb="4" eb="6">
      <t>キカン</t>
    </rPh>
    <phoneticPr fontId="1"/>
  </si>
  <si>
    <t>指定期間</t>
    <rPh sb="0" eb="2">
      <t>シテイ</t>
    </rPh>
    <rPh sb="2" eb="4">
      <t>キカン</t>
    </rPh>
    <phoneticPr fontId="1"/>
  </si>
  <si>
    <t>　※　指定管理の業務内容を明確に記入してください。</t>
    <rPh sb="3" eb="5">
      <t>シテイ</t>
    </rPh>
    <rPh sb="5" eb="7">
      <t>カンリ</t>
    </rPh>
    <rPh sb="8" eb="10">
      <t>ギョウム</t>
    </rPh>
    <rPh sb="10" eb="12">
      <t>ナイヨウ</t>
    </rPh>
    <rPh sb="13" eb="15">
      <t>メイカク</t>
    </rPh>
    <rPh sb="16" eb="18">
      <t>キニュウ</t>
    </rPh>
    <phoneticPr fontId="1"/>
  </si>
  <si>
    <t>所　　管　　課</t>
    <rPh sb="0" eb="1">
      <t>トコロ</t>
    </rPh>
    <rPh sb="3" eb="4">
      <t>カン</t>
    </rPh>
    <rPh sb="6" eb="7">
      <t>カ</t>
    </rPh>
    <phoneticPr fontId="1"/>
  </si>
  <si>
    <t>評価項目及び評価のポイント</t>
    <rPh sb="0" eb="2">
      <t>ヒョウカ</t>
    </rPh>
    <rPh sb="2" eb="4">
      <t>コウモク</t>
    </rPh>
    <rPh sb="4" eb="5">
      <t>オヨ</t>
    </rPh>
    <rPh sb="6" eb="8">
      <t>ヒョウカ</t>
    </rPh>
    <phoneticPr fontId="1"/>
  </si>
  <si>
    <t>① 施設の目的に則って、有効に活用（利用）されていたか。</t>
    <phoneticPr fontId="1"/>
  </si>
  <si>
    <t>３　公の施設に相応しい適正な管理運営に関する取組み【適正性】</t>
    <phoneticPr fontId="1"/>
  </si>
  <si>
    <t>評価ランク</t>
    <rPh sb="0" eb="2">
      <t>ヒョウカ</t>
    </rPh>
    <phoneticPr fontId="1"/>
  </si>
  <si>
    <t>総　　合　　評　　価</t>
    <rPh sb="0" eb="1">
      <t>ソウ</t>
    </rPh>
    <rPh sb="3" eb="4">
      <t>ア</t>
    </rPh>
    <rPh sb="6" eb="7">
      <t>ヒョウ</t>
    </rPh>
    <rPh sb="9" eb="10">
      <t>アタイ</t>
    </rPh>
    <phoneticPr fontId="1"/>
  </si>
  <si>
    <t>評価レベル・評価のポイント</t>
    <rPh sb="0" eb="2">
      <t>ヒョウカ</t>
    </rPh>
    <rPh sb="6" eb="8">
      <t>ヒョウカ</t>
    </rPh>
    <phoneticPr fontId="1"/>
  </si>
  <si>
    <t>（1-1） 施設の設置目的である事業運営の達成</t>
    <rPh sb="6" eb="8">
      <t>シセツ</t>
    </rPh>
    <rPh sb="9" eb="11">
      <t>セッチ</t>
    </rPh>
    <rPh sb="11" eb="13">
      <t>モクテキ</t>
    </rPh>
    <rPh sb="16" eb="18">
      <t>ジギョウ</t>
    </rPh>
    <rPh sb="18" eb="20">
      <t>ウンエイ</t>
    </rPh>
    <rPh sb="21" eb="23">
      <t>タッセイ</t>
    </rPh>
    <phoneticPr fontId="1"/>
  </si>
  <si>
    <t>(1-2) 施設の利用状況及び事業への参加状況</t>
    <phoneticPr fontId="1"/>
  </si>
  <si>
    <t>（1-3） 利用者の満足度</t>
    <phoneticPr fontId="1"/>
  </si>
  <si>
    <t>２　効率性の向上に関する取組み
         　【効率性】</t>
    <phoneticPr fontId="1"/>
  </si>
  <si>
    <t>(2-1) 経費の節減</t>
    <phoneticPr fontId="1"/>
  </si>
  <si>
    <t>(3-1)  管理運営の実施状況</t>
    <phoneticPr fontId="1"/>
  </si>
  <si>
    <t>【記入上の留意点】</t>
    <rPh sb="1" eb="3">
      <t>キニュウ</t>
    </rPh>
    <rPh sb="3" eb="4">
      <t>ジョウ</t>
    </rPh>
    <rPh sb="5" eb="8">
      <t>リュウイテン</t>
    </rPh>
    <phoneticPr fontId="1"/>
  </si>
  <si>
    <t>施設名</t>
    <rPh sb="0" eb="2">
      <t>シセツ</t>
    </rPh>
    <rPh sb="2" eb="3">
      <t>メイ</t>
    </rPh>
    <phoneticPr fontId="1"/>
  </si>
  <si>
    <t>管理者</t>
    <rPh sb="0" eb="3">
      <t>カンリシャ</t>
    </rPh>
    <phoneticPr fontId="1"/>
  </si>
  <si>
    <t>所管課</t>
    <rPh sb="0" eb="2">
      <t>ショカン</t>
    </rPh>
    <rPh sb="2" eb="3">
      <t>カ</t>
    </rPh>
    <phoneticPr fontId="1"/>
  </si>
  <si>
    <t>（２）水色の表観覧にはドロップダウンで評価（A、B、C、D）が選択できます。評価欄の濃淡ピンク色の部分は、水色の部分に評価を入力すると自動的に総合評価が表示されます。</t>
    <rPh sb="3" eb="5">
      <t>ミズイロ</t>
    </rPh>
    <rPh sb="6" eb="7">
      <t>ヒョウ</t>
    </rPh>
    <rPh sb="7" eb="9">
      <t>カンラン</t>
    </rPh>
    <rPh sb="19" eb="21">
      <t>ヒョウカ</t>
    </rPh>
    <rPh sb="31" eb="33">
      <t>センタク</t>
    </rPh>
    <rPh sb="38" eb="40">
      <t>ヒョウカ</t>
    </rPh>
    <rPh sb="40" eb="41">
      <t>ラン</t>
    </rPh>
    <rPh sb="42" eb="44">
      <t>ノウタン</t>
    </rPh>
    <rPh sb="47" eb="48">
      <t>イロ</t>
    </rPh>
    <rPh sb="49" eb="51">
      <t>ブブン</t>
    </rPh>
    <rPh sb="53" eb="55">
      <t>ミズイロ</t>
    </rPh>
    <rPh sb="56" eb="58">
      <t>ブブン</t>
    </rPh>
    <rPh sb="59" eb="61">
      <t>ヒョウカ</t>
    </rPh>
    <rPh sb="62" eb="64">
      <t>ニュウリョク</t>
    </rPh>
    <rPh sb="67" eb="70">
      <t>ジドウテキ</t>
    </rPh>
    <rPh sb="71" eb="75">
      <t>ソウゴウヒョウカ</t>
    </rPh>
    <rPh sb="73" eb="75">
      <t>ヒョウカ</t>
    </rPh>
    <rPh sb="76" eb="78">
      <t>ヒョウジ</t>
    </rPh>
    <phoneticPr fontId="1"/>
  </si>
  <si>
    <t>（１）指定管理者は、自己評価記入欄に、市所管課は、一次評価記入欄に評価を記入いただきますようお願いします。</t>
    <rPh sb="3" eb="5">
      <t>シテイ</t>
    </rPh>
    <rPh sb="5" eb="8">
      <t>カンリシャ</t>
    </rPh>
    <rPh sb="10" eb="12">
      <t>ジコ</t>
    </rPh>
    <rPh sb="12" eb="14">
      <t>ヒョウカ</t>
    </rPh>
    <rPh sb="14" eb="16">
      <t>キニュウ</t>
    </rPh>
    <rPh sb="16" eb="17">
      <t>ラン</t>
    </rPh>
    <rPh sb="19" eb="20">
      <t>シ</t>
    </rPh>
    <rPh sb="20" eb="22">
      <t>ショカン</t>
    </rPh>
    <rPh sb="22" eb="23">
      <t>カ</t>
    </rPh>
    <rPh sb="25" eb="27">
      <t>イチジ</t>
    </rPh>
    <rPh sb="27" eb="29">
      <t>ヒョウカ</t>
    </rPh>
    <rPh sb="29" eb="31">
      <t>キニュウ</t>
    </rPh>
    <rPh sb="31" eb="32">
      <t>ラン</t>
    </rPh>
    <rPh sb="33" eb="35">
      <t>ヒョウカ</t>
    </rPh>
    <rPh sb="36" eb="38">
      <t>キニュウ</t>
    </rPh>
    <rPh sb="47" eb="48">
      <t>ネガ</t>
    </rPh>
    <phoneticPr fontId="1"/>
  </si>
  <si>
    <t>非利用料金制　　　・　　一部利用料金制　　　・　　　完全利用料金制</t>
    <rPh sb="0" eb="1">
      <t>ヒ</t>
    </rPh>
    <rPh sb="1" eb="3">
      <t>リヨウ</t>
    </rPh>
    <rPh sb="3" eb="5">
      <t>リョウキン</t>
    </rPh>
    <rPh sb="5" eb="6">
      <t>セイ</t>
    </rPh>
    <rPh sb="12" eb="14">
      <t>イチブ</t>
    </rPh>
    <rPh sb="14" eb="16">
      <t>リヨウ</t>
    </rPh>
    <rPh sb="16" eb="18">
      <t>リョウキン</t>
    </rPh>
    <rPh sb="18" eb="19">
      <t>セイ</t>
    </rPh>
    <rPh sb="26" eb="28">
      <t>カンゼン</t>
    </rPh>
    <rPh sb="28" eb="30">
      <t>リヨウ</t>
    </rPh>
    <rPh sb="30" eb="32">
      <t>リョウキン</t>
    </rPh>
    <rPh sb="32" eb="33">
      <t>セイ</t>
    </rPh>
    <phoneticPr fontId="1"/>
  </si>
  <si>
    <t>利　　用　　料　　金　　制</t>
    <rPh sb="0" eb="1">
      <t>トシ</t>
    </rPh>
    <rPh sb="3" eb="4">
      <t>ヨウ</t>
    </rPh>
    <rPh sb="6" eb="7">
      <t>リョウ</t>
    </rPh>
    <rPh sb="9" eb="10">
      <t>キン</t>
    </rPh>
    <rPh sb="12" eb="13">
      <t>セイ</t>
    </rPh>
    <phoneticPr fontId="1"/>
  </si>
  <si>
    <t>区  分</t>
    <rPh sb="0" eb="1">
      <t>ク</t>
    </rPh>
    <rPh sb="3" eb="4">
      <t>ブン</t>
    </rPh>
    <phoneticPr fontId="1"/>
  </si>
  <si>
    <t>【評価区分】</t>
    <rPh sb="1" eb="3">
      <t>ヒョウカ</t>
    </rPh>
    <rPh sb="3" eb="5">
      <t>クブン</t>
    </rPh>
    <phoneticPr fontId="1"/>
  </si>
  <si>
    <t>A</t>
    <phoneticPr fontId="1"/>
  </si>
  <si>
    <t>B</t>
    <phoneticPr fontId="1"/>
  </si>
  <si>
    <t>C</t>
    <phoneticPr fontId="1"/>
  </si>
  <si>
    <t>D</t>
    <phoneticPr fontId="1"/>
  </si>
  <si>
    <t>課　題　含</t>
    <rPh sb="0" eb="1">
      <t>カ</t>
    </rPh>
    <rPh sb="2" eb="3">
      <t>ダイ</t>
    </rPh>
    <rPh sb="4" eb="5">
      <t>フク</t>
    </rPh>
    <phoneticPr fontId="1"/>
  </si>
  <si>
    <t>要　改　善</t>
    <rPh sb="0" eb="1">
      <t>ヨウ</t>
    </rPh>
    <rPh sb="2" eb="3">
      <t>カイ</t>
    </rPh>
    <rPh sb="4" eb="5">
      <t>ゼン</t>
    </rPh>
    <phoneticPr fontId="1"/>
  </si>
  <si>
    <t>優　　　良</t>
    <rPh sb="0" eb="1">
      <t>ユウ</t>
    </rPh>
    <rPh sb="4" eb="5">
      <t>リョウ</t>
    </rPh>
    <phoneticPr fontId="1"/>
  </si>
  <si>
    <t>良　　　好</t>
    <rPh sb="0" eb="1">
      <t>リョウ</t>
    </rPh>
    <rPh sb="4" eb="5">
      <t>ヨシミ</t>
    </rPh>
    <phoneticPr fontId="1"/>
  </si>
  <si>
    <t>指定管理者一次評価
【市所管記入欄】</t>
    <rPh sb="0" eb="2">
      <t>シテイ</t>
    </rPh>
    <rPh sb="2" eb="5">
      <t>カンリシャ</t>
    </rPh>
    <rPh sb="5" eb="7">
      <t>イチジ</t>
    </rPh>
    <rPh sb="7" eb="9">
      <t>ヒョウカ</t>
    </rPh>
    <rPh sb="11" eb="12">
      <t>シ</t>
    </rPh>
    <rPh sb="12" eb="14">
      <t>ショカン</t>
    </rPh>
    <rPh sb="14" eb="16">
      <t>キニュウ</t>
    </rPh>
    <rPh sb="16" eb="17">
      <t>ラン</t>
    </rPh>
    <phoneticPr fontId="1"/>
  </si>
  <si>
    <t>指定管理者自己評価結果
【指定管理者記入欄】</t>
    <rPh sb="0" eb="2">
      <t>シテイ</t>
    </rPh>
    <rPh sb="2" eb="5">
      <t>カンリシャ</t>
    </rPh>
    <rPh sb="5" eb="7">
      <t>ジコ</t>
    </rPh>
    <rPh sb="7" eb="9">
      <t>ヒョウカ</t>
    </rPh>
    <rPh sb="9" eb="11">
      <t>ケッカ</t>
    </rPh>
    <rPh sb="13" eb="15">
      <t>シテイ</t>
    </rPh>
    <rPh sb="15" eb="18">
      <t>カンリシャ</t>
    </rPh>
    <rPh sb="18" eb="20">
      <t>キニュウ</t>
    </rPh>
    <rPh sb="20" eb="21">
      <t>ラン</t>
    </rPh>
    <phoneticPr fontId="1"/>
  </si>
  <si>
    <t>＜改善内容＞</t>
    <rPh sb="1" eb="3">
      <t>カイゼン</t>
    </rPh>
    <rPh sb="3" eb="5">
      <t>ナイヨウ</t>
    </rPh>
    <phoneticPr fontId="1"/>
  </si>
  <si>
    <t>評価レベル</t>
    <rPh sb="0" eb="2">
      <t>ヒョウカ</t>
    </rPh>
    <phoneticPr fontId="1"/>
  </si>
  <si>
    <t>１　施設の設置目的の達成に関する取組み 【有効性】</t>
    <rPh sb="2" eb="4">
      <t>シセツ</t>
    </rPh>
    <rPh sb="5" eb="7">
      <t>セッチ</t>
    </rPh>
    <rPh sb="7" eb="9">
      <t>モクテキ</t>
    </rPh>
    <rPh sb="10" eb="12">
      <t>タッセイ</t>
    </rPh>
    <rPh sb="13" eb="14">
      <t>カン</t>
    </rPh>
    <rPh sb="16" eb="18">
      <t>トリク</t>
    </rPh>
    <rPh sb="21" eb="24">
      <t>ユウコウセイ</t>
    </rPh>
    <phoneticPr fontId="1"/>
  </si>
  <si>
    <t>指定管理者二次評価
【外部評価者記入欄】</t>
    <rPh sb="0" eb="2">
      <t>シテイ</t>
    </rPh>
    <rPh sb="2" eb="4">
      <t>カンリ</t>
    </rPh>
    <rPh sb="4" eb="5">
      <t>シャ</t>
    </rPh>
    <rPh sb="5" eb="7">
      <t>ニジ</t>
    </rPh>
    <rPh sb="7" eb="9">
      <t>ヒョウカ</t>
    </rPh>
    <rPh sb="11" eb="13">
      <t>ガイブ</t>
    </rPh>
    <rPh sb="13" eb="15">
      <t>ヒョウカ</t>
    </rPh>
    <rPh sb="15" eb="16">
      <t>シャ</t>
    </rPh>
    <rPh sb="16" eb="18">
      <t>キニュウ</t>
    </rPh>
    <rPh sb="18" eb="19">
      <t>ラン</t>
    </rPh>
    <phoneticPr fontId="1"/>
  </si>
  <si>
    <t>指定管理者二次評価
【外部評価者記入欄】</t>
    <phoneticPr fontId="1"/>
  </si>
  <si>
    <t>１　施設の設置目的の達成に関する取組み  【有効性】</t>
    <rPh sb="2" eb="4">
      <t>シセツ</t>
    </rPh>
    <rPh sb="5" eb="7">
      <t>セッチ</t>
    </rPh>
    <rPh sb="7" eb="9">
      <t>モクテキ</t>
    </rPh>
    <rPh sb="10" eb="12">
      <t>タッセイ</t>
    </rPh>
    <rPh sb="13" eb="14">
      <t>カン</t>
    </rPh>
    <rPh sb="16" eb="18">
      <t>トリク</t>
    </rPh>
    <rPh sb="22" eb="25">
      <t>ユウコウセイ</t>
    </rPh>
    <phoneticPr fontId="1"/>
  </si>
  <si>
    <t>(2-2) 収入の増加</t>
    <phoneticPr fontId="1"/>
  </si>
  <si>
    <t>②収入の増加など取り組みの効果は得られたか。</t>
    <rPh sb="1" eb="3">
      <t>シュウニュウ</t>
    </rPh>
    <rPh sb="4" eb="6">
      <t>ゾウカ</t>
    </rPh>
    <rPh sb="8" eb="9">
      <t>ト</t>
    </rPh>
    <rPh sb="10" eb="11">
      <t>ク</t>
    </rPh>
    <rPh sb="13" eb="15">
      <t>コウカ</t>
    </rPh>
    <rPh sb="16" eb="17">
      <t>エ</t>
    </rPh>
    <phoneticPr fontId="1"/>
  </si>
  <si>
    <t>(3-2) 法令順守、個人情報の保護、安全対策、危機管理体制、平等利用など</t>
    <rPh sb="6" eb="8">
      <t>ホウレイ</t>
    </rPh>
    <rPh sb="8" eb="10">
      <t>ジュンシュ</t>
    </rPh>
    <phoneticPr fontId="1"/>
  </si>
  <si>
    <t>＜　課　 題　＞</t>
    <rPh sb="2" eb="3">
      <t>カ</t>
    </rPh>
    <rPh sb="5" eb="6">
      <t>ダイ</t>
    </rPh>
    <phoneticPr fontId="1"/>
  </si>
  <si>
    <t>＜　課 　題　＞</t>
    <rPh sb="2" eb="3">
      <t>カ</t>
    </rPh>
    <rPh sb="5" eb="6">
      <t>ダイ</t>
    </rPh>
    <phoneticPr fontId="1"/>
  </si>
  <si>
    <t>　・評価できる内容</t>
    <rPh sb="2" eb="4">
      <t>ヒョウカ</t>
    </rPh>
    <rPh sb="7" eb="9">
      <t>ナイヨウ</t>
    </rPh>
    <phoneticPr fontId="1"/>
  </si>
  <si>
    <t>(3-1)  管理運営の実施状況</t>
    <phoneticPr fontId="1"/>
  </si>
  <si>
    <t>②法令や市等の指導に基づき、業務に必要な研修・教育が適切に行われたか。</t>
    <rPh sb="1" eb="3">
      <t>ホウレイ</t>
    </rPh>
    <rPh sb="4" eb="5">
      <t>シ</t>
    </rPh>
    <rPh sb="5" eb="6">
      <t>トウ</t>
    </rPh>
    <rPh sb="7" eb="9">
      <t>シドウ</t>
    </rPh>
    <rPh sb="10" eb="11">
      <t>モト</t>
    </rPh>
    <phoneticPr fontId="1"/>
  </si>
  <si>
    <t>④施設の良好な管理運営を進めるため、新たな取り組みについて、指定管理者自ら提案・検討を進め、実施されたか。</t>
    <rPh sb="1" eb="3">
      <t>シセツ</t>
    </rPh>
    <rPh sb="4" eb="6">
      <t>リョウコウ</t>
    </rPh>
    <rPh sb="7" eb="9">
      <t>カンリ</t>
    </rPh>
    <rPh sb="9" eb="11">
      <t>ウンエイ</t>
    </rPh>
    <rPh sb="12" eb="13">
      <t>スス</t>
    </rPh>
    <rPh sb="30" eb="32">
      <t>シテイ</t>
    </rPh>
    <rPh sb="32" eb="35">
      <t>カンリシャ</t>
    </rPh>
    <rPh sb="35" eb="36">
      <t>ミズカ</t>
    </rPh>
    <rPh sb="37" eb="39">
      <t>テイアン</t>
    </rPh>
    <rPh sb="40" eb="42">
      <t>ケントウ</t>
    </rPh>
    <rPh sb="43" eb="44">
      <t>スス</t>
    </rPh>
    <rPh sb="46" eb="48">
      <t>ジッシ</t>
    </rPh>
    <phoneticPr fontId="1"/>
  </si>
  <si>
    <t>①法令や市等の指導に基づき、施設の管理運営に、適切な人員配置をされていたか。</t>
    <rPh sb="1" eb="3">
      <t>ホウレイ</t>
    </rPh>
    <rPh sb="4" eb="5">
      <t>シ</t>
    </rPh>
    <rPh sb="5" eb="6">
      <t>トウ</t>
    </rPh>
    <rPh sb="7" eb="9">
      <t>シドウ</t>
    </rPh>
    <rPh sb="10" eb="11">
      <t>モト</t>
    </rPh>
    <rPh sb="14" eb="16">
      <t>シセツ</t>
    </rPh>
    <phoneticPr fontId="1"/>
  </si>
  <si>
    <t>(2-3) 収支のバランスなど　</t>
    <phoneticPr fontId="1"/>
  </si>
  <si>
    <t>２　効率性の向上に関する取組み
    　【効率性】</t>
    <phoneticPr fontId="1"/>
  </si>
  <si>
    <t>(2-3) 収支のバランスなど</t>
    <phoneticPr fontId="1"/>
  </si>
  <si>
    <t>②費用対効果を考えながら、経費の効果的で効率的な執行が行われたか。</t>
    <rPh sb="1" eb="6">
      <t>ヒヨウタイコウカ</t>
    </rPh>
    <rPh sb="7" eb="8">
      <t>カンガ</t>
    </rPh>
    <phoneticPr fontId="1"/>
  </si>
  <si>
    <t>③収支の内容に不適切な点はなかったか。</t>
    <phoneticPr fontId="1"/>
  </si>
  <si>
    <t>③経費の節減やサービス提供の質など、管理運営が適切に行われていたか。</t>
    <rPh sb="1" eb="3">
      <t>ケイヒ</t>
    </rPh>
    <rPh sb="4" eb="6">
      <t>セツゲン</t>
    </rPh>
    <rPh sb="11" eb="13">
      <t>テイキョウ</t>
    </rPh>
    <rPh sb="14" eb="15">
      <t>シツ</t>
    </rPh>
    <rPh sb="18" eb="20">
      <t>カンリ</t>
    </rPh>
    <rPh sb="20" eb="22">
      <t>ウンエイ</t>
    </rPh>
    <phoneticPr fontId="1"/>
  </si>
  <si>
    <t>(2-2) 収入の増加</t>
    <phoneticPr fontId="1"/>
  </si>
  <si>
    <t>評価項目及びポイント</t>
    <rPh sb="0" eb="2">
      <t>ヒョウカ</t>
    </rPh>
    <rPh sb="2" eb="4">
      <t>コウモク</t>
    </rPh>
    <rPh sb="4" eb="5">
      <t>オヨ</t>
    </rPh>
    <phoneticPr fontId="1"/>
  </si>
  <si>
    <t>なぜその評価に至ったか（説明）</t>
    <rPh sb="4" eb="6">
      <t>ヒョウカ</t>
    </rPh>
    <rPh sb="7" eb="8">
      <t>イタ</t>
    </rPh>
    <rPh sb="12" eb="14">
      <t>セツメイ</t>
    </rPh>
    <phoneticPr fontId="1"/>
  </si>
  <si>
    <t>②利用者アンケート調査の結果から、施設利用者ニーズや満足度を把握し、事業の改善等が得られたか。</t>
    <rPh sb="9" eb="11">
      <t>チョウサ</t>
    </rPh>
    <rPh sb="28" eb="29">
      <t>ド</t>
    </rPh>
    <rPh sb="30" eb="32">
      <t>ハアク</t>
    </rPh>
    <rPh sb="34" eb="36">
      <t>ジギョウ</t>
    </rPh>
    <rPh sb="37" eb="39">
      <t>カイゼン</t>
    </rPh>
    <rPh sb="39" eb="40">
      <t>トウ</t>
    </rPh>
    <phoneticPr fontId="1"/>
  </si>
  <si>
    <t>③利用者からの苦情に対して十分な対応がなされたか。</t>
    <phoneticPr fontId="1"/>
  </si>
  <si>
    <t>④アンケート調査以外に、さまざまな手法で利用者の意見を把握し、それらを反映させる取組みがなされたか。</t>
    <rPh sb="6" eb="8">
      <t>チョウサ</t>
    </rPh>
    <rPh sb="8" eb="10">
      <t>イガイ</t>
    </rPh>
    <rPh sb="17" eb="19">
      <t>シュホウ</t>
    </rPh>
    <phoneticPr fontId="1"/>
  </si>
  <si>
    <t>⑤サービスの質を向上させるため具体的な取り組みを行ったか。また、取り組みの結果、どのような効果が得られたか。</t>
    <rPh sb="24" eb="25">
      <t>オコナ</t>
    </rPh>
    <rPh sb="32" eb="33">
      <t>ト</t>
    </rPh>
    <rPh sb="34" eb="35">
      <t>ク</t>
    </rPh>
    <rPh sb="37" eb="39">
      <t>ケッカ</t>
    </rPh>
    <phoneticPr fontId="1"/>
  </si>
  <si>
    <t>① 施設の管理運営に関し、経費を効率的に節減するための十分な取組みが行われ、その効果が得られたか。</t>
    <rPh sb="34" eb="35">
      <t>オコナ</t>
    </rPh>
    <phoneticPr fontId="1"/>
  </si>
  <si>
    <t>② 管理運営業務の遂行にあたり、業者発注や業務委託により行われる場合、適切な水準で行われ、経費が最小限となるような競争が行われたか。</t>
    <rPh sb="2" eb="4">
      <t>カンリ</t>
    </rPh>
    <rPh sb="4" eb="6">
      <t>ウンエイ</t>
    </rPh>
    <rPh sb="6" eb="8">
      <t>ギョウム</t>
    </rPh>
    <rPh sb="9" eb="11">
      <t>スイコウ</t>
    </rPh>
    <rPh sb="16" eb="18">
      <t>ギョウシャ</t>
    </rPh>
    <rPh sb="18" eb="20">
      <t>ハッチュウ</t>
    </rPh>
    <rPh sb="21" eb="23">
      <t>ギョウム</t>
    </rPh>
    <rPh sb="23" eb="25">
      <t>イタク</t>
    </rPh>
    <rPh sb="28" eb="29">
      <t>オコナ</t>
    </rPh>
    <rPh sb="32" eb="34">
      <t>バアイ</t>
    </rPh>
    <rPh sb="35" eb="37">
      <t>テキセツ</t>
    </rPh>
    <rPh sb="38" eb="40">
      <t>スイジュン</t>
    </rPh>
    <rPh sb="41" eb="42">
      <t>オコナ</t>
    </rPh>
    <rPh sb="45" eb="47">
      <t>ケイヒ</t>
    </rPh>
    <rPh sb="48" eb="51">
      <t>サイショウゲン</t>
    </rPh>
    <rPh sb="57" eb="59">
      <t>キョウソウ</t>
    </rPh>
    <rPh sb="60" eb="61">
      <t>オコナ</t>
    </rPh>
    <phoneticPr fontId="1"/>
  </si>
  <si>
    <t>① 収入を増加させるための具体的な方法の検討や取り組みを行ったか。</t>
    <rPh sb="17" eb="19">
      <t>ホウホウ</t>
    </rPh>
    <rPh sb="20" eb="22">
      <t>ケントウ</t>
    </rPh>
    <rPh sb="28" eb="29">
      <t>オコナ</t>
    </rPh>
    <phoneticPr fontId="1"/>
  </si>
  <si>
    <t>①収支のバランスは、適切であったか。</t>
    <phoneticPr fontId="1"/>
  </si>
  <si>
    <t>①法令に沿った適正な事業の実施を行うだけでなく、チェック体制などの整備や機能をさせているか。</t>
    <rPh sb="1" eb="3">
      <t>ホウレイ</t>
    </rPh>
    <rPh sb="4" eb="5">
      <t>ソ</t>
    </rPh>
    <rPh sb="7" eb="9">
      <t>テキセイ</t>
    </rPh>
    <rPh sb="10" eb="12">
      <t>ジギョウ</t>
    </rPh>
    <rPh sb="13" eb="15">
      <t>ジッシ</t>
    </rPh>
    <rPh sb="16" eb="17">
      <t>オコナ</t>
    </rPh>
    <rPh sb="28" eb="30">
      <t>タイセイ</t>
    </rPh>
    <rPh sb="33" eb="35">
      <t>セイビ</t>
    </rPh>
    <rPh sb="36" eb="38">
      <t>キノウ</t>
    </rPh>
    <phoneticPr fontId="1"/>
  </si>
  <si>
    <t>②施設利用者の個人情報保護などの取扱いが適切に行われているか。</t>
    <rPh sb="11" eb="13">
      <t>ホゴ</t>
    </rPh>
    <phoneticPr fontId="1"/>
  </si>
  <si>
    <t>③日常の事故防止などの安全対策が適切に実施されているか。</t>
    <phoneticPr fontId="1"/>
  </si>
  <si>
    <t>④防犯、防災対策などの危機管理体制が適切であるか。</t>
    <phoneticPr fontId="1"/>
  </si>
  <si>
    <t>⑤事故発生時や非常災害時の対応についてマニュアルを作成するなど適切な対応ができるように整備しているか。</t>
    <rPh sb="25" eb="27">
      <t>サクセイ</t>
    </rPh>
    <rPh sb="34" eb="36">
      <t>タイオウ</t>
    </rPh>
    <rPh sb="43" eb="45">
      <t>セイビ</t>
    </rPh>
    <phoneticPr fontId="1"/>
  </si>
  <si>
    <t>②利用に係る登録方法や手続について、利用者に対し十分に周知を行い、適正な方法で行われたか。</t>
    <rPh sb="1" eb="3">
      <t>リヨウ</t>
    </rPh>
    <rPh sb="4" eb="5">
      <t>カカ</t>
    </rPh>
    <rPh sb="6" eb="8">
      <t>トウロク</t>
    </rPh>
    <rPh sb="8" eb="10">
      <t>ホウホウ</t>
    </rPh>
    <rPh sb="11" eb="13">
      <t>テツヅキ</t>
    </rPh>
    <rPh sb="22" eb="23">
      <t>タイ</t>
    </rPh>
    <phoneticPr fontId="1"/>
  </si>
  <si>
    <t>①法令や利用のルール、事業計画に則って施設の事業運営が適切に行われたか。また、施設を最大限に有効活用するとともに、施設の設置目的に沿った成果が得られたか。</t>
    <rPh sb="1" eb="3">
      <t>ホウレイ</t>
    </rPh>
    <rPh sb="4" eb="6">
      <t>リヨウ</t>
    </rPh>
    <rPh sb="11" eb="13">
      <t>ジギョウ</t>
    </rPh>
    <rPh sb="13" eb="15">
      <t>ケイカク</t>
    </rPh>
    <rPh sb="46" eb="48">
      <t>ユウコウ</t>
    </rPh>
    <phoneticPr fontId="1"/>
  </si>
  <si>
    <t>③施設の設置目的に応じた効果的な営業や広報活動を行い、その結果、効果があったか。</t>
    <rPh sb="24" eb="25">
      <t>オコナ</t>
    </rPh>
    <rPh sb="29" eb="31">
      <t>ケッカ</t>
    </rPh>
    <phoneticPr fontId="1"/>
  </si>
  <si>
    <t>⑥利用者を限定しない施設では、利用者が平等に利用できるよう配慮したか。</t>
    <phoneticPr fontId="1"/>
  </si>
  <si>
    <t>⑦利用者が限定される施設では、利用者の選定を公平でかつ適切に実施したか。</t>
    <rPh sb="30" eb="32">
      <t>ジッシ</t>
    </rPh>
    <phoneticPr fontId="1"/>
  </si>
  <si>
    <t>　・改善方法とその時期</t>
    <rPh sb="2" eb="4">
      <t>カイゼン</t>
    </rPh>
    <rPh sb="4" eb="6">
      <t>ホウホウ</t>
    </rPh>
    <rPh sb="9" eb="11">
      <t>ジキ</t>
    </rPh>
    <phoneticPr fontId="1"/>
  </si>
  <si>
    <t>① 利用者の満足度を把握するため、定期的にアンケート調査などを実施したか。</t>
    <rPh sb="6" eb="9">
      <t>マンゾクド</t>
    </rPh>
    <rPh sb="10" eb="12">
      <t>ハアク</t>
    </rPh>
    <rPh sb="17" eb="20">
      <t>テイキテキ</t>
    </rPh>
    <rPh sb="26" eb="28">
      <t>チョウサ</t>
    </rPh>
    <rPh sb="31" eb="33">
      <t>ジッシ</t>
    </rPh>
    <phoneticPr fontId="1"/>
  </si>
  <si>
    <t>② 施設の利用者や実施された事業への参加者数の増加、サービス利用者の利用回数の促進など創意工夫が図られたか。</t>
    <rPh sb="2" eb="4">
      <t>シセツ</t>
    </rPh>
    <rPh sb="5" eb="8">
      <t>リヨウシャ</t>
    </rPh>
    <rPh sb="24" eb="25">
      <t>カ</t>
    </rPh>
    <rPh sb="30" eb="33">
      <t>リヨウシャ</t>
    </rPh>
    <rPh sb="34" eb="36">
      <t>リヨウ</t>
    </rPh>
    <rPh sb="36" eb="38">
      <t>カイスウ</t>
    </rPh>
    <rPh sb="39" eb="41">
      <t>ソクシン</t>
    </rPh>
    <rPh sb="43" eb="45">
      <t>ソウイ</t>
    </rPh>
    <rPh sb="45" eb="47">
      <t>クフウ</t>
    </rPh>
    <phoneticPr fontId="1"/>
  </si>
  <si>
    <t>　・問題があり次年度以降改善が
必要な点</t>
    <rPh sb="2" eb="4">
      <t>モンダイ</t>
    </rPh>
    <rPh sb="7" eb="8">
      <t>ジ</t>
    </rPh>
    <rPh sb="8" eb="10">
      <t>ネンド</t>
    </rPh>
    <rPh sb="10" eb="12">
      <t>イコウ</t>
    </rPh>
    <rPh sb="12" eb="14">
      <t>カイゼン</t>
    </rPh>
    <rPh sb="16" eb="18">
      <t>ヒツヨウ</t>
    </rPh>
    <rPh sb="19" eb="20">
      <t>テン</t>
    </rPh>
    <phoneticPr fontId="1"/>
  </si>
  <si>
    <t>　・平成30年度に改善したことにによる効果</t>
    <rPh sb="6" eb="8">
      <t>ネンド</t>
    </rPh>
    <rPh sb="9" eb="11">
      <t>カイゼン</t>
    </rPh>
    <rPh sb="19" eb="21">
      <t>コウカ</t>
    </rPh>
    <phoneticPr fontId="1"/>
  </si>
  <si>
    <t>　・平成30年度に改善した内容</t>
    <rPh sb="6" eb="8">
      <t>ネンド</t>
    </rPh>
    <phoneticPr fontId="1"/>
  </si>
  <si>
    <t>平成30年度　指定管理者評価シート＜２＞　評価結果</t>
    <rPh sb="4" eb="6">
      <t>ネンド</t>
    </rPh>
    <rPh sb="7" eb="9">
      <t>シテイ</t>
    </rPh>
    <rPh sb="9" eb="12">
      <t>カンリシャ</t>
    </rPh>
    <rPh sb="12" eb="14">
      <t>ヒョウカ</t>
    </rPh>
    <rPh sb="21" eb="23">
      <t>ヒョウカ</t>
    </rPh>
    <rPh sb="23" eb="25">
      <t>ケッカ</t>
    </rPh>
    <phoneticPr fontId="1"/>
  </si>
  <si>
    <t>平成30年度　指 定 管 理 者 評 価 シ ー ト</t>
    <rPh sb="4" eb="6">
      <t>ネンド</t>
    </rPh>
    <rPh sb="7" eb="8">
      <t>ユビ</t>
    </rPh>
    <rPh sb="9" eb="10">
      <t>サダム</t>
    </rPh>
    <rPh sb="11" eb="12">
      <t>カン</t>
    </rPh>
    <rPh sb="13" eb="14">
      <t>リ</t>
    </rPh>
    <rPh sb="15" eb="16">
      <t>モノ</t>
    </rPh>
    <rPh sb="17" eb="18">
      <t>ヒョウ</t>
    </rPh>
    <rPh sb="19" eb="20">
      <t>アタイ</t>
    </rPh>
    <phoneticPr fontId="1"/>
  </si>
  <si>
    <t>A</t>
  </si>
  <si>
    <t>以上</t>
  </si>
  <si>
    <t>B</t>
  </si>
  <si>
    <t>未満</t>
  </si>
  <si>
    <t>C</t>
  </si>
  <si>
    <t>D</t>
  </si>
  <si>
    <t>●小項目をＡＢＣＤ評価し、各評価を点数化</t>
  </si>
  <si>
    <t>●中項目は小項目の点数の平均をもとにＡＢＣＤ評価</t>
  </si>
  <si>
    <t>●大項目は小項目の点数の平均をもとにＡＢＣＤ評価</t>
  </si>
  <si>
    <t>●総合評価は全ての小項目の点数の平均をもとにＡＢＣＤ評価</t>
  </si>
  <si>
    <t>※評価なしの場合は上記平均に含めない</t>
  </si>
  <si>
    <t>小項目評価</t>
  </si>
  <si>
    <t>大・中項目・総合評価</t>
  </si>
  <si>
    <t>平成30年度　指定管理者評価シート＜１＞　指定概要　　（指定管理者によりご記入をお願いします。）</t>
    <rPh sb="4" eb="6">
      <t>ネンド</t>
    </rPh>
    <rPh sb="7" eb="9">
      <t>シテイ</t>
    </rPh>
    <rPh sb="9" eb="12">
      <t>カンリシャ</t>
    </rPh>
    <rPh sb="12" eb="14">
      <t>ヒョウカ</t>
    </rPh>
    <rPh sb="21" eb="23">
      <t>シテイ</t>
    </rPh>
    <rPh sb="23" eb="25">
      <t>ガイヨウ</t>
    </rPh>
    <rPh sb="28" eb="30">
      <t>シテイ</t>
    </rPh>
    <rPh sb="30" eb="33">
      <t>カンリシャ</t>
    </rPh>
    <rPh sb="37" eb="39">
      <t>キニュウ</t>
    </rPh>
    <rPh sb="41" eb="42">
      <t>ネガ</t>
    </rPh>
    <phoneticPr fontId="1"/>
  </si>
  <si>
    <t>福祉部　障害福祉課</t>
    <rPh sb="4" eb="6">
      <t>ショウガイ</t>
    </rPh>
    <phoneticPr fontId="1"/>
  </si>
  <si>
    <t>平成３０年４月１日 ～ 平成３１年３月３１日</t>
    <rPh sb="4" eb="5">
      <t>ネン</t>
    </rPh>
    <phoneticPr fontId="1"/>
  </si>
  <si>
    <t>小戸作業所</t>
    <phoneticPr fontId="1"/>
  </si>
  <si>
    <t>兵庫県川西市小戸３丁目１２番１０号</t>
    <phoneticPr fontId="1"/>
  </si>
  <si>
    <t>心身障がい者の福祉の向上のため、障がい者の日常生活及び社会生活を総合的に支援するための法律に基づき、１８歳以上の主に知的障がい者に対し、生活介護、就労継続支援及び地域活動支援センター事業を行うこと。</t>
    <rPh sb="56" eb="57">
      <t>オモ</t>
    </rPh>
    <rPh sb="65" eb="66">
      <t>タイ</t>
    </rPh>
    <rPh sb="68" eb="70">
      <t>セイカツ</t>
    </rPh>
    <rPh sb="70" eb="72">
      <t>カイゴ</t>
    </rPh>
    <rPh sb="73" eb="75">
      <t>シュウロウ</t>
    </rPh>
    <rPh sb="75" eb="77">
      <t>ケイゾク</t>
    </rPh>
    <rPh sb="77" eb="79">
      <t>シエン</t>
    </rPh>
    <rPh sb="79" eb="80">
      <t>オヨ</t>
    </rPh>
    <rPh sb="81" eb="83">
      <t>チイキ</t>
    </rPh>
    <rPh sb="83" eb="85">
      <t>カツドウ</t>
    </rPh>
    <rPh sb="85" eb="87">
      <t>シエン</t>
    </rPh>
    <rPh sb="91" eb="93">
      <t>ジギョウ</t>
    </rPh>
    <rPh sb="94" eb="95">
      <t>オコナ</t>
    </rPh>
    <phoneticPr fontId="1"/>
  </si>
  <si>
    <t>社会福祉法人　川西市社会福祉協議会</t>
    <phoneticPr fontId="1"/>
  </si>
  <si>
    <t>兵庫県川西市火打１丁目１２番１６号</t>
    <phoneticPr fontId="1"/>
  </si>
  <si>
    <t xml:space="preserve">
（１）障がい者の日常生活及び社会生活を総合的に支援するための法律に基づき、18歳以上の主に知的障がい者に対し、生活介護、就労継続支援及び地域活動支援センター事業を行うこと。
（２）施設の利用の承諾、その取り消し、その他福祉センターの利用に関すること。
（３）施設の利用料の徴収及び免除に関すること。
（４）施設及び付属設備の維持管理に関すること。
（５）そのほか、市長が必要と認める業務に関すること。</t>
    <rPh sb="4" eb="5">
      <t>ショウ</t>
    </rPh>
    <rPh sb="7" eb="8">
      <t>シャ</t>
    </rPh>
    <rPh sb="9" eb="11">
      <t>ニチジョウ</t>
    </rPh>
    <rPh sb="11" eb="13">
      <t>セイカツ</t>
    </rPh>
    <rPh sb="13" eb="14">
      <t>オヨ</t>
    </rPh>
    <rPh sb="15" eb="17">
      <t>シャカイ</t>
    </rPh>
    <rPh sb="17" eb="19">
      <t>セイカツ</t>
    </rPh>
    <rPh sb="20" eb="23">
      <t>ソウゴウテキ</t>
    </rPh>
    <rPh sb="24" eb="26">
      <t>シエン</t>
    </rPh>
    <rPh sb="31" eb="33">
      <t>ホウリツ</t>
    </rPh>
    <rPh sb="34" eb="35">
      <t>モト</t>
    </rPh>
    <rPh sb="40" eb="41">
      <t>サイ</t>
    </rPh>
    <rPh sb="41" eb="43">
      <t>イジョウ</t>
    </rPh>
    <rPh sb="44" eb="45">
      <t>オモ</t>
    </rPh>
    <rPh sb="46" eb="48">
      <t>チテキ</t>
    </rPh>
    <rPh sb="48" eb="49">
      <t>ショウ</t>
    </rPh>
    <rPh sb="51" eb="52">
      <t>シャ</t>
    </rPh>
    <rPh sb="53" eb="54">
      <t>タイ</t>
    </rPh>
    <rPh sb="92" eb="94">
      <t>シセツ</t>
    </rPh>
    <rPh sb="95" eb="97">
      <t>リヨウ</t>
    </rPh>
    <rPh sb="98" eb="100">
      <t>ショウダク</t>
    </rPh>
    <rPh sb="103" eb="104">
      <t>ト</t>
    </rPh>
    <rPh sb="105" eb="106">
      <t>ケ</t>
    </rPh>
    <rPh sb="110" eb="111">
      <t>タ</t>
    </rPh>
    <rPh sb="111" eb="113">
      <t>フクシ</t>
    </rPh>
    <rPh sb="118" eb="120">
      <t>リヨウ</t>
    </rPh>
    <rPh sb="121" eb="122">
      <t>カン</t>
    </rPh>
    <rPh sb="132" eb="134">
      <t>シセツ</t>
    </rPh>
    <rPh sb="135" eb="138">
      <t>リヨウリョウ</t>
    </rPh>
    <rPh sb="139" eb="141">
      <t>チョウシュウ</t>
    </rPh>
    <rPh sb="141" eb="142">
      <t>オヨ</t>
    </rPh>
    <rPh sb="143" eb="145">
      <t>メンジョ</t>
    </rPh>
    <rPh sb="146" eb="147">
      <t>カン</t>
    </rPh>
    <rPh sb="157" eb="159">
      <t>シセツ</t>
    </rPh>
    <rPh sb="159" eb="160">
      <t>オヨ</t>
    </rPh>
    <rPh sb="161" eb="163">
      <t>フゾク</t>
    </rPh>
    <rPh sb="163" eb="165">
      <t>セツビ</t>
    </rPh>
    <rPh sb="166" eb="168">
      <t>イジ</t>
    </rPh>
    <rPh sb="168" eb="170">
      <t>カンリ</t>
    </rPh>
    <rPh sb="171" eb="172">
      <t>カン</t>
    </rPh>
    <rPh sb="187" eb="189">
      <t>シチョウ</t>
    </rPh>
    <rPh sb="190" eb="192">
      <t>ヒツヨウ</t>
    </rPh>
    <rPh sb="193" eb="194">
      <t>ミト</t>
    </rPh>
    <rPh sb="196" eb="198">
      <t>ギョウム</t>
    </rPh>
    <rPh sb="199" eb="200">
      <t>カン</t>
    </rPh>
    <phoneticPr fontId="1"/>
  </si>
  <si>
    <t>小戸作業所</t>
    <rPh sb="0" eb="2">
      <t>オオベ</t>
    </rPh>
    <rPh sb="2" eb="4">
      <t>サギョウ</t>
    </rPh>
    <rPh sb="4" eb="5">
      <t>ショ</t>
    </rPh>
    <phoneticPr fontId="1"/>
  </si>
  <si>
    <t>社会福祉法人　川西市社会福祉協議会</t>
  </si>
  <si>
    <t>福祉部　障害福祉課</t>
  </si>
  <si>
    <t>平成２９年４月１日　～　平成３４年３月３１日</t>
    <rPh sb="0" eb="2">
      <t>ヘイセイ</t>
    </rPh>
    <rPh sb="12" eb="14">
      <t>ヘイセイ</t>
    </rPh>
    <phoneticPr fontId="1"/>
  </si>
  <si>
    <t>全職員が法制度を正しく理解し、適切な事業運営を継続することが必要です。また、生活介護において契約者数が定員を下回っているので、利用者の確保が望まれます。</t>
    <rPh sb="0" eb="3">
      <t>ゼンショクイン</t>
    </rPh>
    <rPh sb="4" eb="5">
      <t>ホウ</t>
    </rPh>
    <rPh sb="5" eb="7">
      <t>セイド</t>
    </rPh>
    <rPh sb="8" eb="9">
      <t>タダ</t>
    </rPh>
    <rPh sb="11" eb="13">
      <t>リカイ</t>
    </rPh>
    <rPh sb="15" eb="17">
      <t>テキセツ</t>
    </rPh>
    <rPh sb="18" eb="20">
      <t>ジギョウ</t>
    </rPh>
    <rPh sb="20" eb="22">
      <t>ウンエイ</t>
    </rPh>
    <rPh sb="23" eb="25">
      <t>ケイゾク</t>
    </rPh>
    <rPh sb="30" eb="32">
      <t>ヒツヨウ</t>
    </rPh>
    <rPh sb="38" eb="40">
      <t>セイカツ</t>
    </rPh>
    <rPh sb="40" eb="42">
      <t>カイゴ</t>
    </rPh>
    <rPh sb="46" eb="49">
      <t>ケイヤクシャ</t>
    </rPh>
    <rPh sb="49" eb="50">
      <t>スウ</t>
    </rPh>
    <rPh sb="51" eb="53">
      <t>テイイン</t>
    </rPh>
    <rPh sb="54" eb="56">
      <t>シタマワ</t>
    </rPh>
    <rPh sb="63" eb="66">
      <t>リヨウシャ</t>
    </rPh>
    <rPh sb="67" eb="69">
      <t>カクホ</t>
    </rPh>
    <rPh sb="70" eb="71">
      <t>ノゾ</t>
    </rPh>
    <phoneticPr fontId="1"/>
  </si>
  <si>
    <t>長期欠席や休みがちの方には、電話や自宅訪問により状態を把握し、利用形態の見直しなど必要に応じた対応をすることで、利用を促しています。</t>
    <rPh sb="0" eb="2">
      <t>チョウキ</t>
    </rPh>
    <rPh sb="2" eb="4">
      <t>ケッセキ</t>
    </rPh>
    <rPh sb="5" eb="6">
      <t>ヤス</t>
    </rPh>
    <rPh sb="10" eb="11">
      <t>カタ</t>
    </rPh>
    <rPh sb="14" eb="16">
      <t>デンワ</t>
    </rPh>
    <rPh sb="17" eb="19">
      <t>ジタク</t>
    </rPh>
    <rPh sb="19" eb="21">
      <t>ホウモン</t>
    </rPh>
    <rPh sb="24" eb="26">
      <t>ジョウタイ</t>
    </rPh>
    <rPh sb="27" eb="29">
      <t>ハアク</t>
    </rPh>
    <rPh sb="31" eb="33">
      <t>リヨウ</t>
    </rPh>
    <rPh sb="33" eb="35">
      <t>ケイタイ</t>
    </rPh>
    <rPh sb="36" eb="38">
      <t>ミナオ</t>
    </rPh>
    <rPh sb="41" eb="43">
      <t>ヒツヨウ</t>
    </rPh>
    <rPh sb="44" eb="45">
      <t>オウ</t>
    </rPh>
    <rPh sb="47" eb="49">
      <t>タイオウ</t>
    </rPh>
    <rPh sb="56" eb="58">
      <t>リヨウ</t>
    </rPh>
    <rPh sb="59" eb="60">
      <t>ウナガ</t>
    </rPh>
    <phoneticPr fontId="1"/>
  </si>
  <si>
    <t>利用者との面談で聞き取ったニーズを計画書に反映しました。送迎時や連絡ノートのやりとり、電話などでも相談や意見を伺い、その都度対応しました。</t>
    <rPh sb="0" eb="3">
      <t>リヨウシャ</t>
    </rPh>
    <rPh sb="5" eb="7">
      <t>メンダン</t>
    </rPh>
    <rPh sb="8" eb="9">
      <t>キ</t>
    </rPh>
    <rPh sb="10" eb="11">
      <t>ト</t>
    </rPh>
    <rPh sb="17" eb="20">
      <t>ケイカクショ</t>
    </rPh>
    <rPh sb="21" eb="23">
      <t>ハンエイ</t>
    </rPh>
    <rPh sb="28" eb="30">
      <t>ソウゲイ</t>
    </rPh>
    <rPh sb="30" eb="31">
      <t>ジ</t>
    </rPh>
    <rPh sb="32" eb="34">
      <t>レンラク</t>
    </rPh>
    <rPh sb="43" eb="45">
      <t>デンワ</t>
    </rPh>
    <rPh sb="49" eb="51">
      <t>ソウダン</t>
    </rPh>
    <rPh sb="52" eb="54">
      <t>イケン</t>
    </rPh>
    <rPh sb="55" eb="56">
      <t>ウカガ</t>
    </rPh>
    <rPh sb="60" eb="62">
      <t>ツド</t>
    </rPh>
    <rPh sb="62" eb="64">
      <t>タイオウ</t>
    </rPh>
    <phoneticPr fontId="1"/>
  </si>
  <si>
    <t>相談支援事業所とも連携し、早急に問題把握を行い、解決策を検討します。</t>
    <rPh sb="0" eb="2">
      <t>ソウダン</t>
    </rPh>
    <rPh sb="2" eb="4">
      <t>シエン</t>
    </rPh>
    <rPh sb="4" eb="7">
      <t>ジギョウショ</t>
    </rPh>
    <rPh sb="9" eb="11">
      <t>レンケイ</t>
    </rPh>
    <rPh sb="13" eb="15">
      <t>ソウキュウ</t>
    </rPh>
    <rPh sb="16" eb="18">
      <t>モンダイ</t>
    </rPh>
    <rPh sb="18" eb="20">
      <t>ハアク</t>
    </rPh>
    <rPh sb="21" eb="22">
      <t>オコナ</t>
    </rPh>
    <rPh sb="24" eb="27">
      <t>カイケツサク</t>
    </rPh>
    <rPh sb="28" eb="30">
      <t>ケントウ</t>
    </rPh>
    <phoneticPr fontId="1"/>
  </si>
  <si>
    <t>利用者の特性によって面談が困難な場合や文面にこだわりを持たれる場合、家族の意向に沿った計画になっているケースがあり、利用者主体の計画作成が引き続きの課題です。</t>
    <rPh sb="0" eb="3">
      <t>リヨウシャ</t>
    </rPh>
    <rPh sb="4" eb="6">
      <t>トクセイ</t>
    </rPh>
    <rPh sb="10" eb="12">
      <t>メンダン</t>
    </rPh>
    <rPh sb="13" eb="15">
      <t>コンナン</t>
    </rPh>
    <rPh sb="16" eb="18">
      <t>バアイ</t>
    </rPh>
    <rPh sb="19" eb="21">
      <t>ブンメン</t>
    </rPh>
    <rPh sb="27" eb="28">
      <t>モ</t>
    </rPh>
    <rPh sb="31" eb="33">
      <t>バアイ</t>
    </rPh>
    <rPh sb="34" eb="36">
      <t>カゾク</t>
    </rPh>
    <rPh sb="37" eb="39">
      <t>イコウ</t>
    </rPh>
    <rPh sb="40" eb="41">
      <t>ソ</t>
    </rPh>
    <rPh sb="43" eb="45">
      <t>ケイカク</t>
    </rPh>
    <rPh sb="58" eb="61">
      <t>リヨウシャ</t>
    </rPh>
    <rPh sb="61" eb="63">
      <t>シュタイ</t>
    </rPh>
    <rPh sb="64" eb="66">
      <t>ケイカク</t>
    </rPh>
    <rPh sb="66" eb="68">
      <t>サクセイ</t>
    </rPh>
    <rPh sb="69" eb="70">
      <t>ヒ</t>
    </rPh>
    <rPh sb="71" eb="72">
      <t>ツヅ</t>
    </rPh>
    <rPh sb="74" eb="76">
      <t>カダイ</t>
    </rPh>
    <phoneticPr fontId="1"/>
  </si>
  <si>
    <t>家族にも協力や理解を得たうえで、面談や計画作成の方法を検討します。</t>
    <rPh sb="0" eb="2">
      <t>カゾク</t>
    </rPh>
    <rPh sb="4" eb="6">
      <t>キョウリョク</t>
    </rPh>
    <rPh sb="7" eb="9">
      <t>リカイ</t>
    </rPh>
    <rPh sb="10" eb="11">
      <t>エ</t>
    </rPh>
    <rPh sb="24" eb="26">
      <t>ホウホウ</t>
    </rPh>
    <rPh sb="27" eb="29">
      <t>ケントウ</t>
    </rPh>
    <phoneticPr fontId="1"/>
  </si>
  <si>
    <t>業者委託での契約に際し相見積を取り、より安価な業者と契約するようにしました。</t>
    <rPh sb="0" eb="2">
      <t>ギョウシャ</t>
    </rPh>
    <rPh sb="2" eb="4">
      <t>イタク</t>
    </rPh>
    <rPh sb="6" eb="8">
      <t>ケイヤク</t>
    </rPh>
    <rPh sb="9" eb="10">
      <t>サイ</t>
    </rPh>
    <rPh sb="11" eb="14">
      <t>アイミツ</t>
    </rPh>
    <rPh sb="15" eb="16">
      <t>ト</t>
    </rPh>
    <rPh sb="20" eb="22">
      <t>アンカ</t>
    </rPh>
    <rPh sb="23" eb="25">
      <t>ギョウシャ</t>
    </rPh>
    <rPh sb="26" eb="28">
      <t>ケイヤク</t>
    </rPh>
    <phoneticPr fontId="1"/>
  </si>
  <si>
    <t>施設が老朽化しているので、今後も修繕箇所の増加が見込まれます。</t>
    <rPh sb="0" eb="2">
      <t>シセツ</t>
    </rPh>
    <rPh sb="3" eb="6">
      <t>ロウキュウカ</t>
    </rPh>
    <rPh sb="13" eb="15">
      <t>コンゴ</t>
    </rPh>
    <rPh sb="16" eb="18">
      <t>シュウゼン</t>
    </rPh>
    <rPh sb="18" eb="20">
      <t>カショ</t>
    </rPh>
    <rPh sb="21" eb="23">
      <t>ゾウカ</t>
    </rPh>
    <rPh sb="24" eb="26">
      <t>ミコ</t>
    </rPh>
    <phoneticPr fontId="1"/>
  </si>
  <si>
    <t>日頃から、危険箇所が無いか点検・確認を行い、内部でできる限りのメンテナンスを行います。修繕が必要な場合は、予算にあげ、市と連携して改修に取り組みます。</t>
    <rPh sb="0" eb="2">
      <t>ヒゴロ</t>
    </rPh>
    <rPh sb="5" eb="7">
      <t>キケン</t>
    </rPh>
    <rPh sb="7" eb="9">
      <t>カショ</t>
    </rPh>
    <rPh sb="10" eb="11">
      <t>ナ</t>
    </rPh>
    <rPh sb="13" eb="15">
      <t>テンケン</t>
    </rPh>
    <rPh sb="16" eb="18">
      <t>カクニン</t>
    </rPh>
    <rPh sb="19" eb="20">
      <t>オコナ</t>
    </rPh>
    <rPh sb="22" eb="24">
      <t>ナイブ</t>
    </rPh>
    <rPh sb="28" eb="29">
      <t>カギ</t>
    </rPh>
    <rPh sb="38" eb="39">
      <t>オコナ</t>
    </rPh>
    <rPh sb="43" eb="45">
      <t>シュウゼン</t>
    </rPh>
    <rPh sb="46" eb="48">
      <t>ヒツヨウ</t>
    </rPh>
    <rPh sb="49" eb="51">
      <t>バアイ</t>
    </rPh>
    <rPh sb="53" eb="55">
      <t>ヨサン</t>
    </rPh>
    <rPh sb="59" eb="60">
      <t>シ</t>
    </rPh>
    <rPh sb="61" eb="63">
      <t>レンケイ</t>
    </rPh>
    <rPh sb="65" eb="67">
      <t>カイシュウ</t>
    </rPh>
    <rPh sb="68" eb="69">
      <t>ト</t>
    </rPh>
    <rPh sb="70" eb="71">
      <t>ク</t>
    </rPh>
    <phoneticPr fontId="1"/>
  </si>
  <si>
    <t>週１回のバイタルチェックと隔月の内科検診及び神経科相談、年１回の健康診断により、利用者の体調管理を行うとともに精神面のケアを行いました。感染症予防の注意喚起にも力を入れ、出席率を維持できるように努めました。見学に来られた方に、実習の案内をし、詳細な情報提供を行いました。</t>
    <rPh sb="0" eb="1">
      <t>シュウ</t>
    </rPh>
    <rPh sb="2" eb="3">
      <t>カイ</t>
    </rPh>
    <rPh sb="13" eb="14">
      <t>カク</t>
    </rPh>
    <rPh sb="14" eb="15">
      <t>ツキ</t>
    </rPh>
    <rPh sb="16" eb="18">
      <t>ナイカ</t>
    </rPh>
    <rPh sb="18" eb="20">
      <t>ケンシン</t>
    </rPh>
    <rPh sb="20" eb="21">
      <t>オヨ</t>
    </rPh>
    <rPh sb="22" eb="25">
      <t>シンケイカ</t>
    </rPh>
    <rPh sb="25" eb="27">
      <t>ソウダン</t>
    </rPh>
    <rPh sb="28" eb="29">
      <t>ネン</t>
    </rPh>
    <rPh sb="30" eb="31">
      <t>カイ</t>
    </rPh>
    <rPh sb="32" eb="34">
      <t>ケンコウ</t>
    </rPh>
    <rPh sb="34" eb="36">
      <t>シンダン</t>
    </rPh>
    <rPh sb="40" eb="43">
      <t>リヨウシャ</t>
    </rPh>
    <rPh sb="44" eb="46">
      <t>タイチョウ</t>
    </rPh>
    <rPh sb="46" eb="48">
      <t>カンリ</t>
    </rPh>
    <rPh sb="49" eb="50">
      <t>オコナ</t>
    </rPh>
    <rPh sb="55" eb="58">
      <t>セイシンメン</t>
    </rPh>
    <rPh sb="62" eb="63">
      <t>オコナ</t>
    </rPh>
    <rPh sb="68" eb="71">
      <t>カンセンショウ</t>
    </rPh>
    <rPh sb="71" eb="73">
      <t>ヨボウ</t>
    </rPh>
    <rPh sb="74" eb="76">
      <t>チュウイ</t>
    </rPh>
    <rPh sb="76" eb="78">
      <t>カンキ</t>
    </rPh>
    <rPh sb="80" eb="81">
      <t>チカラ</t>
    </rPh>
    <rPh sb="82" eb="83">
      <t>イ</t>
    </rPh>
    <rPh sb="85" eb="87">
      <t>シュッセキ</t>
    </rPh>
    <rPh sb="87" eb="88">
      <t>リツ</t>
    </rPh>
    <rPh sb="89" eb="91">
      <t>イジ</t>
    </rPh>
    <rPh sb="97" eb="98">
      <t>ツト</t>
    </rPh>
    <rPh sb="103" eb="105">
      <t>ケンガク</t>
    </rPh>
    <rPh sb="106" eb="107">
      <t>コ</t>
    </rPh>
    <rPh sb="110" eb="111">
      <t>カタ</t>
    </rPh>
    <rPh sb="113" eb="115">
      <t>ジッシュウ</t>
    </rPh>
    <rPh sb="116" eb="118">
      <t>アンナイ</t>
    </rPh>
    <rPh sb="121" eb="123">
      <t>ショウサイ</t>
    </rPh>
    <rPh sb="124" eb="126">
      <t>ジョウホウ</t>
    </rPh>
    <rPh sb="126" eb="128">
      <t>テイキョウ</t>
    </rPh>
    <rPh sb="129" eb="130">
      <t>オコナ</t>
    </rPh>
    <phoneticPr fontId="1"/>
  </si>
  <si>
    <t>生活介護で１名退所されましたが、１名新規契約をしたので、契約者数は維持することができました。地域活動支援センター事業でも、新規利用者を２名契約につなげました。</t>
    <rPh sb="0" eb="2">
      <t>セイカツ</t>
    </rPh>
    <rPh sb="2" eb="4">
      <t>カイゴ</t>
    </rPh>
    <rPh sb="6" eb="7">
      <t>メイ</t>
    </rPh>
    <rPh sb="7" eb="9">
      <t>タイショ</t>
    </rPh>
    <rPh sb="17" eb="18">
      <t>メイ</t>
    </rPh>
    <rPh sb="18" eb="20">
      <t>シンキ</t>
    </rPh>
    <rPh sb="20" eb="22">
      <t>ケイヤク</t>
    </rPh>
    <rPh sb="28" eb="31">
      <t>ケイヤクシャ</t>
    </rPh>
    <rPh sb="31" eb="32">
      <t>スウ</t>
    </rPh>
    <rPh sb="33" eb="35">
      <t>イジ</t>
    </rPh>
    <rPh sb="61" eb="63">
      <t>シンキ</t>
    </rPh>
    <rPh sb="63" eb="66">
      <t>リヨウシャ</t>
    </rPh>
    <rPh sb="68" eb="69">
      <t>メイ</t>
    </rPh>
    <rPh sb="69" eb="71">
      <t>ケイヤク</t>
    </rPh>
    <phoneticPr fontId="1"/>
  </si>
  <si>
    <t>生活介護も地域活動支援センター事業も定員に空きがあるので、新規契約者を確保する必要があります。</t>
    <rPh sb="18" eb="20">
      <t>テイイン</t>
    </rPh>
    <rPh sb="21" eb="22">
      <t>ア</t>
    </rPh>
    <rPh sb="29" eb="31">
      <t>シンキ</t>
    </rPh>
    <rPh sb="31" eb="33">
      <t>ケイヤク</t>
    </rPh>
    <rPh sb="33" eb="34">
      <t>シャ</t>
    </rPh>
    <rPh sb="35" eb="37">
      <t>カクホ</t>
    </rPh>
    <rPh sb="39" eb="41">
      <t>ヒツヨウ</t>
    </rPh>
    <phoneticPr fontId="1"/>
  </si>
  <si>
    <t>生活介護については、相談支援事業所や支援学校等に空き状況を伝え、見学や実習を積極的に受け入れます。
地域活動支援センター事業についても、市の広報で募集し、随時見学や体験を行うなど、利用者確保に努めます。</t>
    <rPh sb="0" eb="2">
      <t>セイカツ</t>
    </rPh>
    <rPh sb="2" eb="4">
      <t>カイゴ</t>
    </rPh>
    <rPh sb="10" eb="12">
      <t>ソウダン</t>
    </rPh>
    <rPh sb="12" eb="14">
      <t>シエン</t>
    </rPh>
    <rPh sb="14" eb="17">
      <t>ジギョウショ</t>
    </rPh>
    <rPh sb="18" eb="20">
      <t>シエン</t>
    </rPh>
    <rPh sb="20" eb="22">
      <t>ガッコウ</t>
    </rPh>
    <rPh sb="22" eb="23">
      <t>ナド</t>
    </rPh>
    <rPh sb="24" eb="25">
      <t>ア</t>
    </rPh>
    <rPh sb="26" eb="28">
      <t>ジョウキョウ</t>
    </rPh>
    <rPh sb="29" eb="30">
      <t>ツタ</t>
    </rPh>
    <rPh sb="32" eb="34">
      <t>ケンガク</t>
    </rPh>
    <rPh sb="35" eb="37">
      <t>ジッシュウ</t>
    </rPh>
    <rPh sb="38" eb="41">
      <t>セッキョクテキ</t>
    </rPh>
    <rPh sb="42" eb="43">
      <t>ウ</t>
    </rPh>
    <rPh sb="44" eb="45">
      <t>イ</t>
    </rPh>
    <rPh sb="50" eb="54">
      <t>チイキカツドウ</t>
    </rPh>
    <rPh sb="54" eb="56">
      <t>シエン</t>
    </rPh>
    <rPh sb="60" eb="62">
      <t>ジギョウ</t>
    </rPh>
    <rPh sb="68" eb="69">
      <t>シ</t>
    </rPh>
    <rPh sb="70" eb="72">
      <t>コウホウ</t>
    </rPh>
    <rPh sb="73" eb="75">
      <t>ボシュウ</t>
    </rPh>
    <rPh sb="77" eb="79">
      <t>ズイジ</t>
    </rPh>
    <rPh sb="79" eb="81">
      <t>ケンガク</t>
    </rPh>
    <rPh sb="82" eb="84">
      <t>タイケン</t>
    </rPh>
    <rPh sb="85" eb="86">
      <t>オコナ</t>
    </rPh>
    <rPh sb="90" eb="93">
      <t>リヨウシャ</t>
    </rPh>
    <rPh sb="93" eb="95">
      <t>カクホ</t>
    </rPh>
    <rPh sb="96" eb="97">
      <t>ツト</t>
    </rPh>
    <phoneticPr fontId="1"/>
  </si>
  <si>
    <t>事業費、事務費とも物品購入の際は、品質に支障の無い範囲で常に低価格のものを購入しました。</t>
    <rPh sb="0" eb="3">
      <t>ジギョウヒ</t>
    </rPh>
    <rPh sb="4" eb="7">
      <t>ジムヒ</t>
    </rPh>
    <rPh sb="9" eb="11">
      <t>ブッピン</t>
    </rPh>
    <rPh sb="11" eb="13">
      <t>コウニュウ</t>
    </rPh>
    <rPh sb="14" eb="15">
      <t>サイ</t>
    </rPh>
    <rPh sb="17" eb="19">
      <t>ヒンシツ</t>
    </rPh>
    <rPh sb="20" eb="22">
      <t>シショウ</t>
    </rPh>
    <rPh sb="23" eb="24">
      <t>ナ</t>
    </rPh>
    <rPh sb="25" eb="27">
      <t>ハンイ</t>
    </rPh>
    <rPh sb="28" eb="29">
      <t>ツネ</t>
    </rPh>
    <rPh sb="30" eb="33">
      <t>テイカカク</t>
    </rPh>
    <rPh sb="37" eb="39">
      <t>コウニュウ</t>
    </rPh>
    <phoneticPr fontId="1"/>
  </si>
  <si>
    <t>収支の内容を充分理解したうえで、適切に執行しました。</t>
    <rPh sb="0" eb="2">
      <t>シュウシ</t>
    </rPh>
    <rPh sb="3" eb="5">
      <t>ナイヨウ</t>
    </rPh>
    <rPh sb="6" eb="8">
      <t>ジュウブン</t>
    </rPh>
    <rPh sb="8" eb="10">
      <t>リカイ</t>
    </rPh>
    <rPh sb="16" eb="18">
      <t>テキセツ</t>
    </rPh>
    <rPh sb="19" eb="21">
      <t>シッコウ</t>
    </rPh>
    <phoneticPr fontId="1"/>
  </si>
  <si>
    <t>出席率の向上と新規利用者の確保が必要です。</t>
    <rPh sb="0" eb="2">
      <t>シュッセキ</t>
    </rPh>
    <rPh sb="2" eb="3">
      <t>リツ</t>
    </rPh>
    <rPh sb="4" eb="6">
      <t>コウジョウ</t>
    </rPh>
    <rPh sb="7" eb="9">
      <t>シンキ</t>
    </rPh>
    <rPh sb="9" eb="12">
      <t>リヨウシャ</t>
    </rPh>
    <rPh sb="13" eb="15">
      <t>カクホ</t>
    </rPh>
    <rPh sb="16" eb="18">
      <t>ヒツヨウ</t>
    </rPh>
    <phoneticPr fontId="1"/>
  </si>
  <si>
    <t>サービス管理責任者の専従をはじめ、適切な人員配置を行いました。</t>
    <rPh sb="4" eb="6">
      <t>カンリ</t>
    </rPh>
    <rPh sb="6" eb="8">
      <t>セキニン</t>
    </rPh>
    <rPh sb="8" eb="9">
      <t>シャ</t>
    </rPh>
    <rPh sb="10" eb="12">
      <t>センジュウ</t>
    </rPh>
    <rPh sb="17" eb="19">
      <t>テキセツ</t>
    </rPh>
    <rPh sb="20" eb="22">
      <t>ジンイン</t>
    </rPh>
    <rPh sb="22" eb="24">
      <t>ハイチ</t>
    </rPh>
    <rPh sb="25" eb="26">
      <t>オコナ</t>
    </rPh>
    <phoneticPr fontId="1"/>
  </si>
  <si>
    <t>職員の研修計画を作成し、全職員が年に1度以上研修に参加しました。</t>
    <rPh sb="0" eb="2">
      <t>ショクイン</t>
    </rPh>
    <rPh sb="3" eb="5">
      <t>ケンシュウ</t>
    </rPh>
    <rPh sb="5" eb="7">
      <t>ケイカク</t>
    </rPh>
    <rPh sb="8" eb="10">
      <t>サクセイ</t>
    </rPh>
    <rPh sb="12" eb="15">
      <t>ゼンショクイン</t>
    </rPh>
    <rPh sb="16" eb="17">
      <t>ネン</t>
    </rPh>
    <rPh sb="19" eb="20">
      <t>ド</t>
    </rPh>
    <rPh sb="20" eb="22">
      <t>イジョウ</t>
    </rPh>
    <rPh sb="22" eb="24">
      <t>ケンシュウ</t>
    </rPh>
    <rPh sb="25" eb="27">
      <t>サンカ</t>
    </rPh>
    <phoneticPr fontId="1"/>
  </si>
  <si>
    <t>施設設備の不具合については、可能な限り職員が修繕し、経費削減に努めています。
ケアマネジメントに基づいた適切なサービス提供を行いました。</t>
    <rPh sb="0" eb="2">
      <t>シセツ</t>
    </rPh>
    <rPh sb="2" eb="4">
      <t>セツビ</t>
    </rPh>
    <rPh sb="5" eb="8">
      <t>フグアイ</t>
    </rPh>
    <rPh sb="14" eb="16">
      <t>カノウ</t>
    </rPh>
    <rPh sb="17" eb="18">
      <t>カギ</t>
    </rPh>
    <rPh sb="19" eb="21">
      <t>ショクイン</t>
    </rPh>
    <rPh sb="22" eb="24">
      <t>シュウゼン</t>
    </rPh>
    <rPh sb="26" eb="28">
      <t>ケイヒ</t>
    </rPh>
    <rPh sb="28" eb="30">
      <t>サクゲン</t>
    </rPh>
    <rPh sb="31" eb="32">
      <t>ツト</t>
    </rPh>
    <rPh sb="48" eb="49">
      <t>モト</t>
    </rPh>
    <rPh sb="52" eb="54">
      <t>テキセツ</t>
    </rPh>
    <rPh sb="59" eb="61">
      <t>テイキョウ</t>
    </rPh>
    <rPh sb="62" eb="63">
      <t>オコナ</t>
    </rPh>
    <phoneticPr fontId="1"/>
  </si>
  <si>
    <t>取引先企業が1社減ったこともあり、全体的な作業量が低下したので、企業の新規開拓を行い、1社取引企業を増やすことができました。</t>
    <rPh sb="0" eb="2">
      <t>トリヒキ</t>
    </rPh>
    <rPh sb="2" eb="3">
      <t>サキ</t>
    </rPh>
    <rPh sb="3" eb="5">
      <t>キギョウ</t>
    </rPh>
    <rPh sb="7" eb="8">
      <t>シャ</t>
    </rPh>
    <rPh sb="8" eb="9">
      <t>ヘ</t>
    </rPh>
    <rPh sb="17" eb="20">
      <t>ゼンタイテキ</t>
    </rPh>
    <rPh sb="21" eb="23">
      <t>サギョウ</t>
    </rPh>
    <rPh sb="23" eb="24">
      <t>リョウ</t>
    </rPh>
    <rPh sb="25" eb="27">
      <t>テイカ</t>
    </rPh>
    <rPh sb="32" eb="34">
      <t>キギョウ</t>
    </rPh>
    <rPh sb="35" eb="37">
      <t>シンキ</t>
    </rPh>
    <rPh sb="37" eb="39">
      <t>カイタク</t>
    </rPh>
    <rPh sb="40" eb="41">
      <t>オコナ</t>
    </rPh>
    <rPh sb="44" eb="45">
      <t>シャ</t>
    </rPh>
    <rPh sb="45" eb="47">
      <t>トリヒキ</t>
    </rPh>
    <rPh sb="47" eb="49">
      <t>キギョウ</t>
    </rPh>
    <rPh sb="50" eb="51">
      <t>フ</t>
    </rPh>
    <phoneticPr fontId="1"/>
  </si>
  <si>
    <t>個人ファイルなど個人情報となる書類は全て事務所の鍵付きロッカーや引き出しの中に保管しています。不要になった個人情報は速やかにシュレッダーで処分しています。</t>
    <rPh sb="0" eb="2">
      <t>コジン</t>
    </rPh>
    <rPh sb="8" eb="10">
      <t>コジン</t>
    </rPh>
    <rPh sb="10" eb="12">
      <t>ジョウホウ</t>
    </rPh>
    <rPh sb="15" eb="17">
      <t>ショルイ</t>
    </rPh>
    <rPh sb="18" eb="19">
      <t>スベ</t>
    </rPh>
    <rPh sb="20" eb="22">
      <t>ジム</t>
    </rPh>
    <rPh sb="22" eb="23">
      <t>ショ</t>
    </rPh>
    <rPh sb="24" eb="25">
      <t>カギ</t>
    </rPh>
    <rPh sb="25" eb="26">
      <t>ツ</t>
    </rPh>
    <rPh sb="32" eb="33">
      <t>ヒ</t>
    </rPh>
    <rPh sb="34" eb="35">
      <t>ダ</t>
    </rPh>
    <rPh sb="37" eb="38">
      <t>ナカ</t>
    </rPh>
    <rPh sb="39" eb="41">
      <t>ホカン</t>
    </rPh>
    <rPh sb="47" eb="49">
      <t>フヨウ</t>
    </rPh>
    <rPh sb="53" eb="55">
      <t>コジン</t>
    </rPh>
    <rPh sb="55" eb="57">
      <t>ジョウホウ</t>
    </rPh>
    <rPh sb="58" eb="59">
      <t>スミ</t>
    </rPh>
    <rPh sb="69" eb="71">
      <t>ショブン</t>
    </rPh>
    <phoneticPr fontId="1"/>
  </si>
  <si>
    <t>利用希望者には実習を経て、本人の意向を確認したうえで利用していただくようにしています。</t>
    <rPh sb="0" eb="2">
      <t>リヨウ</t>
    </rPh>
    <rPh sb="2" eb="5">
      <t>キボウシャ</t>
    </rPh>
    <rPh sb="7" eb="9">
      <t>ジッシュウ</t>
    </rPh>
    <rPh sb="10" eb="11">
      <t>ヘ</t>
    </rPh>
    <rPh sb="13" eb="15">
      <t>ホンニン</t>
    </rPh>
    <rPh sb="16" eb="18">
      <t>イコウ</t>
    </rPh>
    <rPh sb="19" eb="21">
      <t>カクニン</t>
    </rPh>
    <rPh sb="26" eb="28">
      <t>リヨウ</t>
    </rPh>
    <phoneticPr fontId="1"/>
  </si>
  <si>
    <t>引き続きチェック体制の強化を行う必要があります。</t>
    <rPh sb="0" eb="1">
      <t>ヒ</t>
    </rPh>
    <rPh sb="2" eb="3">
      <t>ツヅ</t>
    </rPh>
    <rPh sb="8" eb="10">
      <t>タイセイ</t>
    </rPh>
    <rPh sb="11" eb="13">
      <t>キョウカ</t>
    </rPh>
    <rPh sb="14" eb="15">
      <t>オコナ</t>
    </rPh>
    <rPh sb="16" eb="18">
      <t>ヒツヨウ</t>
    </rPh>
    <phoneticPr fontId="1"/>
  </si>
  <si>
    <t>全職員が法令を正しく理解し、基準に基づいた質の高いサービスを実施できるように、研修や勉強会への参加を継続する必要があります。</t>
    <rPh sb="0" eb="3">
      <t>ゼンショクイン</t>
    </rPh>
    <rPh sb="4" eb="6">
      <t>ホウレイ</t>
    </rPh>
    <rPh sb="7" eb="8">
      <t>タダ</t>
    </rPh>
    <rPh sb="10" eb="12">
      <t>リカイ</t>
    </rPh>
    <rPh sb="14" eb="16">
      <t>キジュン</t>
    </rPh>
    <rPh sb="17" eb="18">
      <t>モト</t>
    </rPh>
    <rPh sb="21" eb="22">
      <t>シツ</t>
    </rPh>
    <rPh sb="23" eb="24">
      <t>タカ</t>
    </rPh>
    <rPh sb="30" eb="32">
      <t>ジッシ</t>
    </rPh>
    <rPh sb="39" eb="41">
      <t>ケンシュウ</t>
    </rPh>
    <rPh sb="42" eb="45">
      <t>ベンキョウカイ</t>
    </rPh>
    <rPh sb="47" eb="49">
      <t>サンカ</t>
    </rPh>
    <rPh sb="50" eb="52">
      <t>ケイゾク</t>
    </rPh>
    <rPh sb="54" eb="56">
      <t>ヒツヨウ</t>
    </rPh>
    <phoneticPr fontId="1"/>
  </si>
  <si>
    <t>法令遵守とサービスの質の向上のために、引き続き職員の研修体制を強化していきます。</t>
    <rPh sb="0" eb="2">
      <t>ホウレイ</t>
    </rPh>
    <rPh sb="2" eb="4">
      <t>ジュンシュ</t>
    </rPh>
    <rPh sb="10" eb="11">
      <t>シツ</t>
    </rPh>
    <rPh sb="12" eb="14">
      <t>コウジョウ</t>
    </rPh>
    <rPh sb="19" eb="20">
      <t>ヒ</t>
    </rPh>
    <rPh sb="21" eb="22">
      <t>ツヅ</t>
    </rPh>
    <rPh sb="23" eb="25">
      <t>ショクイン</t>
    </rPh>
    <rPh sb="26" eb="28">
      <t>ケンシュウ</t>
    </rPh>
    <rPh sb="28" eb="30">
      <t>タイセイ</t>
    </rPh>
    <rPh sb="31" eb="33">
      <t>キョウカ</t>
    </rPh>
    <phoneticPr fontId="1"/>
  </si>
  <si>
    <t>内部監査の実施及び管理者のチェックを引き続き強化していきます。</t>
    <rPh sb="0" eb="2">
      <t>ナイブ</t>
    </rPh>
    <rPh sb="2" eb="4">
      <t>カンサ</t>
    </rPh>
    <rPh sb="5" eb="7">
      <t>ジッシ</t>
    </rPh>
    <rPh sb="7" eb="8">
      <t>オヨ</t>
    </rPh>
    <rPh sb="9" eb="12">
      <t>カンリシャ</t>
    </rPh>
    <rPh sb="18" eb="19">
      <t>ヒ</t>
    </rPh>
    <rPh sb="20" eb="21">
      <t>ツヅ</t>
    </rPh>
    <rPh sb="22" eb="24">
      <t>キョウカ</t>
    </rPh>
    <phoneticPr fontId="1"/>
  </si>
  <si>
    <t>令和元年度に改修予定です。</t>
    <rPh sb="0" eb="2">
      <t>レイワ</t>
    </rPh>
    <rPh sb="2" eb="4">
      <t>ガンネン</t>
    </rPh>
    <rPh sb="4" eb="5">
      <t>ド</t>
    </rPh>
    <rPh sb="6" eb="8">
      <t>カイシュウ</t>
    </rPh>
    <rPh sb="8" eb="10">
      <t>ヨテイ</t>
    </rPh>
    <phoneticPr fontId="1"/>
  </si>
  <si>
    <t>内部監査を継続することで、サービス管理責任者の業務及び人員配置等を細かくチェックし、法令に沿った事業運営を適切に行いました。また、管理者による個別支援計画の作成状況のチェック体制も強化し、計画書の質の向上も図りました。</t>
    <rPh sb="0" eb="2">
      <t>ナイブ</t>
    </rPh>
    <rPh sb="2" eb="4">
      <t>カンサ</t>
    </rPh>
    <rPh sb="5" eb="7">
      <t>ケイゾク</t>
    </rPh>
    <rPh sb="17" eb="19">
      <t>カンリ</t>
    </rPh>
    <rPh sb="19" eb="21">
      <t>セキニン</t>
    </rPh>
    <rPh sb="21" eb="22">
      <t>シャ</t>
    </rPh>
    <rPh sb="23" eb="25">
      <t>ギョウム</t>
    </rPh>
    <rPh sb="25" eb="26">
      <t>オヨ</t>
    </rPh>
    <rPh sb="27" eb="29">
      <t>ジンイン</t>
    </rPh>
    <rPh sb="29" eb="31">
      <t>ハイチ</t>
    </rPh>
    <rPh sb="31" eb="32">
      <t>トウ</t>
    </rPh>
    <rPh sb="33" eb="34">
      <t>コマ</t>
    </rPh>
    <rPh sb="42" eb="44">
      <t>ホウレイ</t>
    </rPh>
    <rPh sb="45" eb="46">
      <t>ソ</t>
    </rPh>
    <rPh sb="48" eb="50">
      <t>ジギョウ</t>
    </rPh>
    <rPh sb="50" eb="52">
      <t>ウンエイ</t>
    </rPh>
    <rPh sb="53" eb="55">
      <t>テキセツ</t>
    </rPh>
    <rPh sb="56" eb="57">
      <t>オコナ</t>
    </rPh>
    <rPh sb="65" eb="68">
      <t>カンリシャ</t>
    </rPh>
    <rPh sb="71" eb="73">
      <t>コベツ</t>
    </rPh>
    <rPh sb="73" eb="75">
      <t>シエン</t>
    </rPh>
    <rPh sb="75" eb="77">
      <t>ケイカク</t>
    </rPh>
    <rPh sb="78" eb="80">
      <t>サクセイ</t>
    </rPh>
    <rPh sb="80" eb="82">
      <t>ジョウキョウ</t>
    </rPh>
    <rPh sb="87" eb="89">
      <t>タイセイ</t>
    </rPh>
    <rPh sb="90" eb="92">
      <t>キョウカ</t>
    </rPh>
    <rPh sb="94" eb="96">
      <t>ケイカク</t>
    </rPh>
    <rPh sb="96" eb="97">
      <t>ショ</t>
    </rPh>
    <rPh sb="98" eb="99">
      <t>シツ</t>
    </rPh>
    <rPh sb="100" eb="102">
      <t>コウジョウ</t>
    </rPh>
    <rPh sb="103" eb="104">
      <t>ハカ</t>
    </rPh>
    <phoneticPr fontId="1"/>
  </si>
  <si>
    <r>
      <t>広報誌の内容や行事の内容、給食メニューについては、アンケートに基づいて</t>
    </r>
    <r>
      <rPr>
        <sz val="12"/>
        <rFont val="ＭＳ Ｐゴシック"/>
        <family val="3"/>
        <charset val="128"/>
        <scheme val="minor"/>
      </rPr>
      <t>選定し</t>
    </r>
    <r>
      <rPr>
        <sz val="12"/>
        <color theme="1"/>
        <rFont val="ＭＳ Ｐゴシック"/>
        <family val="3"/>
        <charset val="128"/>
        <scheme val="minor"/>
      </rPr>
      <t>ており、満足</t>
    </r>
    <r>
      <rPr>
        <sz val="12"/>
        <color theme="3"/>
        <rFont val="ＭＳ Ｐゴシック"/>
        <family val="3"/>
        <charset val="128"/>
        <scheme val="minor"/>
      </rPr>
      <t>だ</t>
    </r>
    <r>
      <rPr>
        <sz val="12"/>
        <color theme="1"/>
        <rFont val="ＭＳ Ｐゴシック"/>
        <family val="3"/>
        <charset val="128"/>
        <scheme val="minor"/>
      </rPr>
      <t>という声をたくさんいただきました。</t>
    </r>
    <phoneticPr fontId="1"/>
  </si>
  <si>
    <r>
      <t>アンケートの回収率を上げるために、項目の見直しを行い、</t>
    </r>
    <r>
      <rPr>
        <sz val="12"/>
        <rFont val="ＭＳ Ｐゴシック"/>
        <family val="3"/>
        <charset val="128"/>
        <scheme val="minor"/>
      </rPr>
      <t>回答し</t>
    </r>
    <r>
      <rPr>
        <sz val="12"/>
        <color theme="1"/>
        <rFont val="ＭＳ Ｐゴシック"/>
        <family val="3"/>
        <charset val="128"/>
        <scheme val="minor"/>
      </rPr>
      <t>やすいものに改良した結果、前年度より回収率が10％ほど上がりました。</t>
    </r>
    <phoneticPr fontId="1"/>
  </si>
  <si>
    <t>個別支援計画書のチェック表に押印漏れが無いように、チェック体制を強化するとともに、内部監査チームによる定期監査で、適正な事業運営のチェックも行いました。</t>
    <rPh sb="0" eb="2">
      <t>コベツ</t>
    </rPh>
    <rPh sb="2" eb="4">
      <t>シエン</t>
    </rPh>
    <rPh sb="4" eb="6">
      <t>ケイカク</t>
    </rPh>
    <rPh sb="6" eb="7">
      <t>ショ</t>
    </rPh>
    <rPh sb="12" eb="13">
      <t>ヒョウ</t>
    </rPh>
    <rPh sb="14" eb="16">
      <t>オウイン</t>
    </rPh>
    <rPh sb="16" eb="17">
      <t>モ</t>
    </rPh>
    <rPh sb="19" eb="20">
      <t>ナ</t>
    </rPh>
    <rPh sb="29" eb="31">
      <t>タイセイ</t>
    </rPh>
    <rPh sb="32" eb="34">
      <t>キョウカ</t>
    </rPh>
    <rPh sb="41" eb="43">
      <t>ナイブ</t>
    </rPh>
    <rPh sb="43" eb="45">
      <t>カンサ</t>
    </rPh>
    <rPh sb="51" eb="53">
      <t>テイキ</t>
    </rPh>
    <rPh sb="53" eb="55">
      <t>カンサ</t>
    </rPh>
    <rPh sb="57" eb="59">
      <t>テキセイ</t>
    </rPh>
    <rPh sb="60" eb="62">
      <t>ジギョウ</t>
    </rPh>
    <rPh sb="62" eb="64">
      <t>ウンエイ</t>
    </rPh>
    <rPh sb="70" eb="71">
      <t>オコナ</t>
    </rPh>
    <phoneticPr fontId="1"/>
  </si>
  <si>
    <t>作業室内の整理整頓を行い、転倒や怪我の防止に努めています。利用者間のトラブルへの対応や安全面の配慮についてミーティング等で周知するようにしています。耐用年数が過ぎていたエレベーターを改修しました。遠隔監視装置も装備され、緊急時にも備えました。(平成31年2月)</t>
    <rPh sb="0" eb="2">
      <t>サギョウ</t>
    </rPh>
    <rPh sb="2" eb="3">
      <t>シツ</t>
    </rPh>
    <rPh sb="3" eb="4">
      <t>ナイ</t>
    </rPh>
    <rPh sb="5" eb="9">
      <t>セイリセイトン</t>
    </rPh>
    <rPh sb="10" eb="11">
      <t>オコナ</t>
    </rPh>
    <rPh sb="13" eb="15">
      <t>テントウ</t>
    </rPh>
    <rPh sb="16" eb="18">
      <t>ケガ</t>
    </rPh>
    <rPh sb="19" eb="21">
      <t>ボウシ</t>
    </rPh>
    <rPh sb="22" eb="23">
      <t>ツト</t>
    </rPh>
    <rPh sb="32" eb="33">
      <t>カン</t>
    </rPh>
    <rPh sb="40" eb="42">
      <t>タイオウ</t>
    </rPh>
    <rPh sb="43" eb="46">
      <t>アンゼンメン</t>
    </rPh>
    <rPh sb="47" eb="49">
      <t>ハイリョ</t>
    </rPh>
    <rPh sb="59" eb="60">
      <t>トウ</t>
    </rPh>
    <rPh sb="61" eb="63">
      <t>シュウチ</t>
    </rPh>
    <rPh sb="74" eb="76">
      <t>タイヨウ</t>
    </rPh>
    <rPh sb="76" eb="78">
      <t>ネンスウ</t>
    </rPh>
    <rPh sb="79" eb="80">
      <t>ス</t>
    </rPh>
    <rPh sb="91" eb="93">
      <t>カイシュウ</t>
    </rPh>
    <rPh sb="98" eb="100">
      <t>エンカク</t>
    </rPh>
    <rPh sb="100" eb="102">
      <t>カンシ</t>
    </rPh>
    <rPh sb="102" eb="104">
      <t>ソウチ</t>
    </rPh>
    <rPh sb="105" eb="107">
      <t>ソウビ</t>
    </rPh>
    <rPh sb="110" eb="113">
      <t>キンキュウジ</t>
    </rPh>
    <rPh sb="115" eb="116">
      <t>ソナ</t>
    </rPh>
    <phoneticPr fontId="1"/>
  </si>
  <si>
    <t>各部屋の扉が経年劣化により重くなっており、安全面に支障を来たしています。また、洗面場の水が冬期に冷たくなるため、手洗いの徹底ができず、衛生面でも問題があります。</t>
    <rPh sb="0" eb="1">
      <t>カク</t>
    </rPh>
    <rPh sb="1" eb="3">
      <t>ヘヤ</t>
    </rPh>
    <rPh sb="4" eb="5">
      <t>トビラ</t>
    </rPh>
    <rPh sb="6" eb="8">
      <t>ケイネン</t>
    </rPh>
    <rPh sb="8" eb="10">
      <t>レッカ</t>
    </rPh>
    <rPh sb="13" eb="14">
      <t>オモ</t>
    </rPh>
    <rPh sb="21" eb="24">
      <t>アンゼンメン</t>
    </rPh>
    <rPh sb="25" eb="27">
      <t>シショウ</t>
    </rPh>
    <rPh sb="28" eb="29">
      <t>キ</t>
    </rPh>
    <rPh sb="39" eb="41">
      <t>センメン</t>
    </rPh>
    <rPh sb="41" eb="42">
      <t>ジョウ</t>
    </rPh>
    <rPh sb="43" eb="44">
      <t>ミズ</t>
    </rPh>
    <rPh sb="45" eb="47">
      <t>トウキ</t>
    </rPh>
    <rPh sb="48" eb="49">
      <t>ツメ</t>
    </rPh>
    <rPh sb="56" eb="58">
      <t>テアラ</t>
    </rPh>
    <rPh sb="60" eb="62">
      <t>テッテイ</t>
    </rPh>
    <rPh sb="67" eb="70">
      <t>エイセイメン</t>
    </rPh>
    <rPh sb="72" eb="74">
      <t>モンダイ</t>
    </rPh>
    <phoneticPr fontId="1"/>
  </si>
  <si>
    <t>ご本人及びご家族に「重要事項説明書」と「利用契約書」「個人情報使用同意書」について説明をし、それぞれ署名捺印をいただいています。
また、法改正に伴う変更等についても、その都度説明を行い、書面にて同意をいただいています。</t>
    <phoneticPr fontId="1"/>
  </si>
  <si>
    <r>
      <t>障がい者１日サロンにパネル展示で参加し、来られた方に施設説明をするなど広報活動を行いました。また、こやの里</t>
    </r>
    <r>
      <rPr>
        <sz val="12"/>
        <rFont val="ＭＳ Ｐゴシック"/>
        <family val="3"/>
        <charset val="128"/>
        <scheme val="minor"/>
      </rPr>
      <t>特別</t>
    </r>
    <r>
      <rPr>
        <sz val="12"/>
        <color theme="1"/>
        <rFont val="ＭＳ Ｐゴシック"/>
        <family val="3"/>
        <charset val="128"/>
        <scheme val="minor"/>
      </rPr>
      <t>支援学校や川西養護学校などに空き状況などを伝え、実習も積極的に受け入れました。</t>
    </r>
    <phoneticPr fontId="1"/>
  </si>
  <si>
    <t>生活介護は、取引先が1社減ったことで工賃が低下しましたが、企業の新規開拓を行い、工賃は持ち直しました。
1名の利用者が退所されましたが、在宅だった方が1名実習を経て契約されました。就労Bでは、1名体調を崩された方が長期欠席になりましたが、利用形態を見直すことで、利用を再開することができました。両サービスともに、生活リズムの安定や社会参加の場としての役割は果たしました。</t>
    <rPh sb="98" eb="100">
      <t>タイチョウ</t>
    </rPh>
    <rPh sb="147" eb="148">
      <t>リョウ</t>
    </rPh>
    <rPh sb="156" eb="158">
      <t>セイカツ</t>
    </rPh>
    <rPh sb="162" eb="164">
      <t>アンテイ</t>
    </rPh>
    <rPh sb="165" eb="167">
      <t>シャカイ</t>
    </rPh>
    <rPh sb="167" eb="169">
      <t>サンカ</t>
    </rPh>
    <rPh sb="170" eb="171">
      <t>バ</t>
    </rPh>
    <rPh sb="175" eb="177">
      <t>ヤクワリ</t>
    </rPh>
    <rPh sb="178" eb="179">
      <t>ハ</t>
    </rPh>
    <phoneticPr fontId="1"/>
  </si>
  <si>
    <r>
      <t>施設内で法制度</t>
    </r>
    <r>
      <rPr>
        <sz val="11"/>
        <rFont val="ＭＳ Ｐゴシック"/>
        <family val="3"/>
        <charset val="128"/>
        <scheme val="minor"/>
      </rPr>
      <t>改正等</t>
    </r>
    <r>
      <rPr>
        <sz val="11"/>
        <color theme="1"/>
        <rFont val="ＭＳ Ｐゴシック"/>
        <family val="3"/>
        <charset val="128"/>
        <scheme val="minor"/>
      </rPr>
      <t>の周知を行うとともに、内部研修や外部研修への職員の参加を増やすことで、職員1人1人の意識を高めます。実習を積極的に受け入れ、利用者確保に努めます。また、内部監査を継続し法令遵守に努めます。</t>
    </r>
    <rPh sb="0" eb="2">
      <t>シセツ</t>
    </rPh>
    <rPh sb="2" eb="3">
      <t>ナイ</t>
    </rPh>
    <rPh sb="4" eb="5">
      <t>ホウ</t>
    </rPh>
    <rPh sb="5" eb="7">
      <t>セイド</t>
    </rPh>
    <rPh sb="7" eb="9">
      <t>カイセイ</t>
    </rPh>
    <rPh sb="9" eb="10">
      <t>トウ</t>
    </rPh>
    <rPh sb="11" eb="13">
      <t>シュウチ</t>
    </rPh>
    <rPh sb="14" eb="15">
      <t>オコナ</t>
    </rPh>
    <rPh sb="21" eb="23">
      <t>ナイブ</t>
    </rPh>
    <rPh sb="23" eb="25">
      <t>ケンシュウ</t>
    </rPh>
    <rPh sb="26" eb="28">
      <t>ガイブ</t>
    </rPh>
    <rPh sb="28" eb="30">
      <t>ケンシュウ</t>
    </rPh>
    <rPh sb="32" eb="34">
      <t>ショクイン</t>
    </rPh>
    <rPh sb="35" eb="37">
      <t>サンカ</t>
    </rPh>
    <rPh sb="38" eb="39">
      <t>フ</t>
    </rPh>
    <rPh sb="45" eb="47">
      <t>ショクイン</t>
    </rPh>
    <rPh sb="48" eb="49">
      <t>リ</t>
    </rPh>
    <rPh sb="50" eb="51">
      <t>リ</t>
    </rPh>
    <rPh sb="52" eb="54">
      <t>イシキ</t>
    </rPh>
    <rPh sb="55" eb="56">
      <t>タカ</t>
    </rPh>
    <rPh sb="60" eb="62">
      <t>ジッシュウ</t>
    </rPh>
    <rPh sb="63" eb="66">
      <t>セッキョクテキ</t>
    </rPh>
    <rPh sb="67" eb="68">
      <t>ウ</t>
    </rPh>
    <rPh sb="69" eb="70">
      <t>イ</t>
    </rPh>
    <rPh sb="72" eb="75">
      <t>リヨウシャ</t>
    </rPh>
    <rPh sb="75" eb="77">
      <t>カクホ</t>
    </rPh>
    <rPh sb="78" eb="79">
      <t>ツト</t>
    </rPh>
    <rPh sb="86" eb="88">
      <t>ナイブ</t>
    </rPh>
    <rPh sb="88" eb="90">
      <t>カンサ</t>
    </rPh>
    <rPh sb="91" eb="93">
      <t>ケイゾク</t>
    </rPh>
    <rPh sb="94" eb="96">
      <t>ホウレイ</t>
    </rPh>
    <rPh sb="96" eb="98">
      <t>ジュンシュ</t>
    </rPh>
    <rPh sb="99" eb="100">
      <t>ツト</t>
    </rPh>
    <phoneticPr fontId="1"/>
  </si>
  <si>
    <t>本人のみならずご家族の高齢化により、ご家族による送迎を含めた自力通所に不安を抱えている利用者が増えています。</t>
    <rPh sb="0" eb="2">
      <t>ホンニン</t>
    </rPh>
    <rPh sb="8" eb="10">
      <t>カゾク</t>
    </rPh>
    <rPh sb="11" eb="14">
      <t>コウレイカ</t>
    </rPh>
    <rPh sb="19" eb="21">
      <t>カゾク</t>
    </rPh>
    <rPh sb="24" eb="26">
      <t>ソウゲイ</t>
    </rPh>
    <rPh sb="27" eb="28">
      <t>フク</t>
    </rPh>
    <rPh sb="30" eb="32">
      <t>ジリキ</t>
    </rPh>
    <rPh sb="32" eb="34">
      <t>ツウショ</t>
    </rPh>
    <rPh sb="35" eb="37">
      <t>フアン</t>
    </rPh>
    <rPh sb="38" eb="39">
      <t>カカ</t>
    </rPh>
    <rPh sb="43" eb="46">
      <t>リヨウシャ</t>
    </rPh>
    <rPh sb="47" eb="48">
      <t>フ</t>
    </rPh>
    <phoneticPr fontId="1"/>
  </si>
  <si>
    <t>年に1回サービスごとのアンケート調査に加え、嗜好調査を実施しました。毎月リクエストメニューのアンケートも実施しました。</t>
    <rPh sb="0" eb="1">
      <t>ネン</t>
    </rPh>
    <rPh sb="3" eb="4">
      <t>カイ</t>
    </rPh>
    <rPh sb="16" eb="18">
      <t>チョウサ</t>
    </rPh>
    <rPh sb="19" eb="20">
      <t>クワ</t>
    </rPh>
    <rPh sb="22" eb="24">
      <t>シコウ</t>
    </rPh>
    <rPh sb="24" eb="26">
      <t>チョウサ</t>
    </rPh>
    <rPh sb="27" eb="29">
      <t>ジッシ</t>
    </rPh>
    <rPh sb="34" eb="36">
      <t>マイツキ</t>
    </rPh>
    <rPh sb="52" eb="54">
      <t>ジッシ</t>
    </rPh>
    <phoneticPr fontId="1"/>
  </si>
  <si>
    <t>苦情に挙がっていた畳については、柔道用の畳に改修し、衛生的になったと好評を得ています。故障のため開け閉めが不便だった玄関自動扉も改修し、ご満足の声をいただいています。</t>
    <rPh sb="0" eb="2">
      <t>クジョウ</t>
    </rPh>
    <rPh sb="3" eb="4">
      <t>ア</t>
    </rPh>
    <rPh sb="9" eb="10">
      <t>タタミ</t>
    </rPh>
    <rPh sb="16" eb="18">
      <t>ジュウドウ</t>
    </rPh>
    <rPh sb="18" eb="19">
      <t>ヨウ</t>
    </rPh>
    <rPh sb="20" eb="21">
      <t>タタ</t>
    </rPh>
    <rPh sb="22" eb="24">
      <t>カイシュウ</t>
    </rPh>
    <rPh sb="26" eb="29">
      <t>エイセイテキ</t>
    </rPh>
    <rPh sb="34" eb="36">
      <t>コウヒョウ</t>
    </rPh>
    <rPh sb="37" eb="38">
      <t>エ</t>
    </rPh>
    <rPh sb="43" eb="45">
      <t>コショウ</t>
    </rPh>
    <rPh sb="48" eb="49">
      <t>ア</t>
    </rPh>
    <rPh sb="50" eb="51">
      <t>シ</t>
    </rPh>
    <rPh sb="53" eb="55">
      <t>フベン</t>
    </rPh>
    <rPh sb="58" eb="60">
      <t>ゲンカン</t>
    </rPh>
    <rPh sb="60" eb="62">
      <t>ジドウ</t>
    </rPh>
    <rPh sb="62" eb="63">
      <t>トビラ</t>
    </rPh>
    <rPh sb="64" eb="66">
      <t>カイシュウ</t>
    </rPh>
    <rPh sb="69" eb="71">
      <t>マンゾク</t>
    </rPh>
    <rPh sb="72" eb="73">
      <t>コエ</t>
    </rPh>
    <phoneticPr fontId="1"/>
  </si>
  <si>
    <t>使っていない部屋の照明、エアコンはこまめに切るよう職員に周知徹底し、電気事業者変更により、水道光熱費が下がりました。</t>
    <rPh sb="0" eb="1">
      <t>ツカ</t>
    </rPh>
    <rPh sb="6" eb="8">
      <t>ヘヤ</t>
    </rPh>
    <rPh sb="9" eb="11">
      <t>ショウメイ</t>
    </rPh>
    <rPh sb="21" eb="22">
      <t>キ</t>
    </rPh>
    <rPh sb="25" eb="27">
      <t>ショクイン</t>
    </rPh>
    <rPh sb="28" eb="30">
      <t>シュウチ</t>
    </rPh>
    <rPh sb="30" eb="32">
      <t>テッテイ</t>
    </rPh>
    <rPh sb="34" eb="36">
      <t>デンキ</t>
    </rPh>
    <rPh sb="36" eb="39">
      <t>ジギョウシャ</t>
    </rPh>
    <rPh sb="39" eb="41">
      <t>ヘンコウ</t>
    </rPh>
    <rPh sb="45" eb="50">
      <t>スイドウコウネツヒ</t>
    </rPh>
    <rPh sb="51" eb="52">
      <t>サ</t>
    </rPh>
    <phoneticPr fontId="1"/>
  </si>
  <si>
    <t>就労継続支援B型は、３名の方が体調を崩されたことで出席率が低下し収入が減りました。生活介護も出席率は前年度の91.8％から90.7％に低下しましたが、報酬改定により収入は増加しました。</t>
    <rPh sb="0" eb="2">
      <t>シュウロウ</t>
    </rPh>
    <rPh sb="2" eb="4">
      <t>ケイゾク</t>
    </rPh>
    <rPh sb="4" eb="6">
      <t>シエン</t>
    </rPh>
    <rPh sb="7" eb="8">
      <t>ガタ</t>
    </rPh>
    <rPh sb="11" eb="12">
      <t>メイ</t>
    </rPh>
    <rPh sb="13" eb="14">
      <t>カタ</t>
    </rPh>
    <rPh sb="15" eb="17">
      <t>タイチョウ</t>
    </rPh>
    <rPh sb="18" eb="19">
      <t>クズ</t>
    </rPh>
    <rPh sb="25" eb="28">
      <t>シュッセキリツ</t>
    </rPh>
    <rPh sb="29" eb="31">
      <t>テイカ</t>
    </rPh>
    <rPh sb="32" eb="34">
      <t>シュウニュウ</t>
    </rPh>
    <rPh sb="35" eb="36">
      <t>ヘ</t>
    </rPh>
    <rPh sb="41" eb="43">
      <t>セイカツ</t>
    </rPh>
    <rPh sb="43" eb="45">
      <t>カイゴ</t>
    </rPh>
    <rPh sb="46" eb="48">
      <t>シュッセキ</t>
    </rPh>
    <rPh sb="48" eb="49">
      <t>リツ</t>
    </rPh>
    <rPh sb="50" eb="53">
      <t>ゼンネンド</t>
    </rPh>
    <rPh sb="67" eb="69">
      <t>テイカ</t>
    </rPh>
    <rPh sb="75" eb="77">
      <t>ホウシュウ</t>
    </rPh>
    <rPh sb="77" eb="79">
      <t>カイテイ</t>
    </rPh>
    <rPh sb="82" eb="84">
      <t>シュウニュウ</t>
    </rPh>
    <rPh sb="85" eb="87">
      <t>ゾウカ</t>
    </rPh>
    <phoneticPr fontId="1"/>
  </si>
  <si>
    <t>非常災害時のフローチャートや緊急時対応マニュアルを職員に周知徹底しています。</t>
    <rPh sb="0" eb="2">
      <t>ヒジョウ</t>
    </rPh>
    <rPh sb="2" eb="4">
      <t>サイガイ</t>
    </rPh>
    <rPh sb="4" eb="5">
      <t>ジ</t>
    </rPh>
    <rPh sb="14" eb="17">
      <t>キンキュウジ</t>
    </rPh>
    <rPh sb="17" eb="19">
      <t>タイオウ</t>
    </rPh>
    <rPh sb="25" eb="27">
      <t>ショクイン</t>
    </rPh>
    <rPh sb="28" eb="30">
      <t>シュウチ</t>
    </rPh>
    <rPh sb="30" eb="32">
      <t>テッテイ</t>
    </rPh>
    <phoneticPr fontId="1"/>
  </si>
  <si>
    <t>非該当</t>
    <rPh sb="0" eb="3">
      <t>ヒガイトウ</t>
    </rPh>
    <phoneticPr fontId="1"/>
  </si>
  <si>
    <t>サービス管理責任者ブラッシュアップ研修で学んだ意思決定支援に取り組み、意思表示の困難な方については、「推定される意志」を基に個別支援計画書を作成しました。また、障がい特性に応じて、本人のみと面談を行う流れもできつつあり、より本人主体の計画作成に近づけることができました。</t>
    <rPh sb="4" eb="6">
      <t>カンリ</t>
    </rPh>
    <rPh sb="6" eb="8">
      <t>セキニン</t>
    </rPh>
    <rPh sb="8" eb="9">
      <t>シャ</t>
    </rPh>
    <rPh sb="17" eb="19">
      <t>ケンシュウ</t>
    </rPh>
    <rPh sb="20" eb="21">
      <t>マナ</t>
    </rPh>
    <rPh sb="23" eb="25">
      <t>イシ</t>
    </rPh>
    <rPh sb="25" eb="27">
      <t>ケッテイ</t>
    </rPh>
    <rPh sb="27" eb="29">
      <t>シエン</t>
    </rPh>
    <rPh sb="30" eb="31">
      <t>ト</t>
    </rPh>
    <rPh sb="32" eb="33">
      <t>ク</t>
    </rPh>
    <rPh sb="35" eb="37">
      <t>イシ</t>
    </rPh>
    <rPh sb="37" eb="39">
      <t>ヒョウジ</t>
    </rPh>
    <rPh sb="40" eb="42">
      <t>コンナン</t>
    </rPh>
    <rPh sb="43" eb="44">
      <t>カタ</t>
    </rPh>
    <rPh sb="51" eb="53">
      <t>スイテイ</t>
    </rPh>
    <rPh sb="56" eb="58">
      <t>イシ</t>
    </rPh>
    <rPh sb="60" eb="61">
      <t>モト</t>
    </rPh>
    <rPh sb="62" eb="64">
      <t>コベツ</t>
    </rPh>
    <rPh sb="64" eb="66">
      <t>シエン</t>
    </rPh>
    <rPh sb="66" eb="68">
      <t>ケイカク</t>
    </rPh>
    <rPh sb="68" eb="69">
      <t>ショ</t>
    </rPh>
    <rPh sb="70" eb="72">
      <t>サクセイ</t>
    </rPh>
    <rPh sb="80" eb="81">
      <t>ショウ</t>
    </rPh>
    <rPh sb="83" eb="85">
      <t>トクセイ</t>
    </rPh>
    <rPh sb="86" eb="87">
      <t>オウ</t>
    </rPh>
    <rPh sb="90" eb="92">
      <t>ホンニン</t>
    </rPh>
    <rPh sb="95" eb="97">
      <t>メンダン</t>
    </rPh>
    <rPh sb="98" eb="99">
      <t>オコナ</t>
    </rPh>
    <rPh sb="100" eb="101">
      <t>ナガ</t>
    </rPh>
    <rPh sb="112" eb="114">
      <t>ホンニン</t>
    </rPh>
    <rPh sb="114" eb="116">
      <t>シュタイ</t>
    </rPh>
    <rPh sb="117" eb="119">
      <t>ケイカク</t>
    </rPh>
    <rPh sb="119" eb="121">
      <t>サクセイ</t>
    </rPh>
    <rPh sb="122" eb="123">
      <t>チカ</t>
    </rPh>
    <phoneticPr fontId="1"/>
  </si>
  <si>
    <t>取引先が１社減ったので、新規開拓により取引先を1社増やしました。
故障していた玄関自動扉を修繕し、耐用年数が過ぎていたエレベーターも改修しました。</t>
    <rPh sb="0" eb="2">
      <t>トリヒキ</t>
    </rPh>
    <rPh sb="2" eb="3">
      <t>サキ</t>
    </rPh>
    <rPh sb="6" eb="7">
      <t>ヘ</t>
    </rPh>
    <rPh sb="12" eb="14">
      <t>シンキ</t>
    </rPh>
    <rPh sb="14" eb="16">
      <t>カイタク</t>
    </rPh>
    <rPh sb="19" eb="21">
      <t>トリヒキ</t>
    </rPh>
    <rPh sb="21" eb="22">
      <t>サキ</t>
    </rPh>
    <rPh sb="24" eb="25">
      <t>シャ</t>
    </rPh>
    <rPh sb="25" eb="26">
      <t>フ</t>
    </rPh>
    <rPh sb="33" eb="35">
      <t>コショウ</t>
    </rPh>
    <rPh sb="39" eb="41">
      <t>ゲンカン</t>
    </rPh>
    <rPh sb="41" eb="43">
      <t>ジドウ</t>
    </rPh>
    <rPh sb="43" eb="44">
      <t>トビラ</t>
    </rPh>
    <rPh sb="45" eb="47">
      <t>シュウゼン</t>
    </rPh>
    <rPh sb="49" eb="51">
      <t>タイヨウ</t>
    </rPh>
    <rPh sb="51" eb="53">
      <t>ネンスウ</t>
    </rPh>
    <rPh sb="54" eb="55">
      <t>ス</t>
    </rPh>
    <rPh sb="66" eb="68">
      <t>カイシュウ</t>
    </rPh>
    <phoneticPr fontId="1"/>
  </si>
  <si>
    <t>新規の取引先ができたことで、工賃の低下をくい止めることができました。壊れていた玄関自動扉を改修したことにより、利用者及び家族のご不便を解消することができました。</t>
    <rPh sb="0" eb="2">
      <t>シンキ</t>
    </rPh>
    <rPh sb="3" eb="5">
      <t>トリヒキ</t>
    </rPh>
    <rPh sb="5" eb="6">
      <t>サキ</t>
    </rPh>
    <rPh sb="34" eb="35">
      <t>コワ</t>
    </rPh>
    <rPh sb="39" eb="41">
      <t>ゲンカン</t>
    </rPh>
    <rPh sb="41" eb="43">
      <t>ジドウ</t>
    </rPh>
    <rPh sb="43" eb="44">
      <t>トビラ</t>
    </rPh>
    <rPh sb="45" eb="47">
      <t>カイシュウ</t>
    </rPh>
    <rPh sb="55" eb="58">
      <t>リヨウシャ</t>
    </rPh>
    <rPh sb="58" eb="59">
      <t>オヨ</t>
    </rPh>
    <rPh sb="60" eb="62">
      <t>カゾク</t>
    </rPh>
    <rPh sb="64" eb="66">
      <t>フベン</t>
    </rPh>
    <rPh sb="67" eb="69">
      <t>カイショウ</t>
    </rPh>
    <phoneticPr fontId="1"/>
  </si>
  <si>
    <t>年2回総合避難訓練を実施しました。休日・夜間は警備会社に警備を委託しています。防犯カメラを有効に活用し、防犯に努めています。インターネットなどで情報を収集し、早めの対応を行っています。</t>
    <rPh sb="0" eb="1">
      <t>ネン</t>
    </rPh>
    <rPh sb="2" eb="3">
      <t>カイ</t>
    </rPh>
    <rPh sb="3" eb="5">
      <t>ソウゴウ</t>
    </rPh>
    <rPh sb="5" eb="7">
      <t>ヒナン</t>
    </rPh>
    <rPh sb="7" eb="9">
      <t>クンレン</t>
    </rPh>
    <rPh sb="10" eb="12">
      <t>ジッシ</t>
    </rPh>
    <rPh sb="17" eb="19">
      <t>キュウジツ</t>
    </rPh>
    <rPh sb="20" eb="22">
      <t>ヤカン</t>
    </rPh>
    <rPh sb="23" eb="25">
      <t>ケイビ</t>
    </rPh>
    <rPh sb="25" eb="27">
      <t>ガイシャ</t>
    </rPh>
    <rPh sb="28" eb="30">
      <t>ケイビ</t>
    </rPh>
    <rPh sb="31" eb="33">
      <t>イタク</t>
    </rPh>
    <rPh sb="39" eb="41">
      <t>ボウハン</t>
    </rPh>
    <rPh sb="45" eb="47">
      <t>ユウコウ</t>
    </rPh>
    <rPh sb="48" eb="50">
      <t>カツヨウ</t>
    </rPh>
    <rPh sb="52" eb="54">
      <t>ボウハン</t>
    </rPh>
    <rPh sb="55" eb="56">
      <t>ツト</t>
    </rPh>
    <rPh sb="72" eb="74">
      <t>ジョウホウ</t>
    </rPh>
    <rPh sb="75" eb="77">
      <t>シュウシュウ</t>
    </rPh>
    <rPh sb="79" eb="80">
      <t>ハヤ</t>
    </rPh>
    <rPh sb="82" eb="84">
      <t>タイオウ</t>
    </rPh>
    <rPh sb="85" eb="86">
      <t>オコナ</t>
    </rPh>
    <phoneticPr fontId="1"/>
  </si>
  <si>
    <t>就労継続支援B型は、高齢利用者の体調管理を含め心身のケアに努めます。生活介護は、新規利用者の確保に努めます。</t>
    <rPh sb="0" eb="2">
      <t>シュウロウ</t>
    </rPh>
    <rPh sb="2" eb="4">
      <t>ケイゾク</t>
    </rPh>
    <rPh sb="4" eb="6">
      <t>シエン</t>
    </rPh>
    <rPh sb="7" eb="8">
      <t>ガタ</t>
    </rPh>
    <rPh sb="10" eb="12">
      <t>コウレイ</t>
    </rPh>
    <rPh sb="12" eb="15">
      <t>リヨウシャ</t>
    </rPh>
    <rPh sb="16" eb="18">
      <t>タイチョウ</t>
    </rPh>
    <rPh sb="18" eb="20">
      <t>カンリ</t>
    </rPh>
    <rPh sb="21" eb="22">
      <t>フク</t>
    </rPh>
    <rPh sb="23" eb="25">
      <t>シンシン</t>
    </rPh>
    <rPh sb="29" eb="30">
      <t>ツト</t>
    </rPh>
    <rPh sb="34" eb="36">
      <t>セイカツ</t>
    </rPh>
    <rPh sb="36" eb="38">
      <t>カイゴ</t>
    </rPh>
    <rPh sb="40" eb="42">
      <t>シンキ</t>
    </rPh>
    <rPh sb="42" eb="45">
      <t>リヨウシャ</t>
    </rPh>
    <rPh sb="46" eb="48">
      <t>カクホ</t>
    </rPh>
    <rPh sb="49" eb="50">
      <t>ツト</t>
    </rPh>
    <phoneticPr fontId="1"/>
  </si>
  <si>
    <t>特別支援学校等の保護者からの要望がある中、障がい者１日サロンに積極的に参加し、施設説明や広報活動に取り組んでいる点は評価できる。
また、特別支援学校等との連携を継続していることも評価できる。</t>
    <rPh sb="0" eb="2">
      <t>トクベツ</t>
    </rPh>
    <rPh sb="2" eb="4">
      <t>シエン</t>
    </rPh>
    <rPh sb="4" eb="6">
      <t>ガッコウ</t>
    </rPh>
    <rPh sb="6" eb="7">
      <t>トウ</t>
    </rPh>
    <rPh sb="8" eb="11">
      <t>ホゴシャ</t>
    </rPh>
    <rPh sb="14" eb="16">
      <t>ヨウボウ</t>
    </rPh>
    <rPh sb="19" eb="20">
      <t>ナカ</t>
    </rPh>
    <rPh sb="21" eb="22">
      <t>ショウ</t>
    </rPh>
    <rPh sb="24" eb="25">
      <t>シャ</t>
    </rPh>
    <rPh sb="26" eb="27">
      <t>ニチ</t>
    </rPh>
    <rPh sb="31" eb="34">
      <t>セッキョクテキ</t>
    </rPh>
    <rPh sb="35" eb="37">
      <t>サンカ</t>
    </rPh>
    <rPh sb="39" eb="41">
      <t>シセツ</t>
    </rPh>
    <rPh sb="41" eb="43">
      <t>セツメイ</t>
    </rPh>
    <rPh sb="44" eb="46">
      <t>コウホウ</t>
    </rPh>
    <rPh sb="46" eb="48">
      <t>カツドウ</t>
    </rPh>
    <rPh sb="49" eb="50">
      <t>ト</t>
    </rPh>
    <rPh sb="51" eb="52">
      <t>ク</t>
    </rPh>
    <rPh sb="56" eb="57">
      <t>テン</t>
    </rPh>
    <rPh sb="58" eb="60">
      <t>ヒョウカ</t>
    </rPh>
    <rPh sb="68" eb="70">
      <t>トクベツ</t>
    </rPh>
    <rPh sb="70" eb="72">
      <t>シエン</t>
    </rPh>
    <rPh sb="72" eb="74">
      <t>ガッコウ</t>
    </rPh>
    <rPh sb="74" eb="75">
      <t>トウ</t>
    </rPh>
    <rPh sb="77" eb="79">
      <t>レンケイ</t>
    </rPh>
    <rPh sb="80" eb="82">
      <t>ケイゾク</t>
    </rPh>
    <rPh sb="89" eb="91">
      <t>ヒョウカ</t>
    </rPh>
    <phoneticPr fontId="1"/>
  </si>
  <si>
    <t>利用者のニーズに応じた支援が行われている。</t>
    <rPh sb="0" eb="3">
      <t>リヨウシャ</t>
    </rPh>
    <rPh sb="8" eb="9">
      <t>オウ</t>
    </rPh>
    <rPh sb="11" eb="13">
      <t>シエン</t>
    </rPh>
    <rPh sb="14" eb="15">
      <t>オコナ</t>
    </rPh>
    <phoneticPr fontId="1"/>
  </si>
  <si>
    <t>利用者の安定的な通所に向けた取り組み引き続き進めていく必要がある。
また、新規利用者確保のr取り組みが必要であっる。</t>
    <rPh sb="0" eb="3">
      <t>リヨウシャ</t>
    </rPh>
    <rPh sb="4" eb="7">
      <t>アンテイテキ</t>
    </rPh>
    <rPh sb="8" eb="10">
      <t>ツウショ</t>
    </rPh>
    <rPh sb="11" eb="12">
      <t>ム</t>
    </rPh>
    <rPh sb="14" eb="15">
      <t>ト</t>
    </rPh>
    <rPh sb="16" eb="17">
      <t>ク</t>
    </rPh>
    <rPh sb="18" eb="19">
      <t>ヒ</t>
    </rPh>
    <rPh sb="20" eb="21">
      <t>ツヅ</t>
    </rPh>
    <rPh sb="22" eb="23">
      <t>スス</t>
    </rPh>
    <rPh sb="27" eb="29">
      <t>ヒツヨウ</t>
    </rPh>
    <rPh sb="37" eb="39">
      <t>シンキ</t>
    </rPh>
    <rPh sb="39" eb="41">
      <t>リヨウ</t>
    </rPh>
    <rPh sb="41" eb="42">
      <t>シャ</t>
    </rPh>
    <rPh sb="42" eb="44">
      <t>カクホ</t>
    </rPh>
    <rPh sb="46" eb="47">
      <t>ト</t>
    </rPh>
    <rPh sb="48" eb="49">
      <t>ク</t>
    </rPh>
    <rPh sb="51" eb="53">
      <t>ヒツヨウ</t>
    </rPh>
    <phoneticPr fontId="1"/>
  </si>
  <si>
    <t>問題を抱えた利用者に個別に対応し、適切な対応が行われている。</t>
    <rPh sb="0" eb="2">
      <t>モンダイ</t>
    </rPh>
    <rPh sb="3" eb="4">
      <t>カカ</t>
    </rPh>
    <rPh sb="6" eb="8">
      <t>リヨウ</t>
    </rPh>
    <rPh sb="8" eb="9">
      <t>シャ</t>
    </rPh>
    <rPh sb="10" eb="12">
      <t>コベツ</t>
    </rPh>
    <rPh sb="13" eb="15">
      <t>タイオウ</t>
    </rPh>
    <rPh sb="17" eb="19">
      <t>テキセツ</t>
    </rPh>
    <rPh sb="20" eb="22">
      <t>タイオウ</t>
    </rPh>
    <rPh sb="23" eb="24">
      <t>オコナ</t>
    </rPh>
    <phoneticPr fontId="1"/>
  </si>
  <si>
    <t>実施している。</t>
    <rPh sb="0" eb="2">
      <t>ジッシ</t>
    </rPh>
    <phoneticPr fontId="1"/>
  </si>
  <si>
    <t>利用者のニーズを把握し、サービスの改善に努めている。</t>
    <rPh sb="0" eb="3">
      <t>リヨウシャ</t>
    </rPh>
    <rPh sb="8" eb="10">
      <t>ハアク</t>
    </rPh>
    <rPh sb="17" eb="19">
      <t>カイゼン</t>
    </rPh>
    <rPh sb="20" eb="21">
      <t>ツト</t>
    </rPh>
    <phoneticPr fontId="1"/>
  </si>
  <si>
    <t>適切に対応している。</t>
    <rPh sb="0" eb="2">
      <t>テキセツ</t>
    </rPh>
    <rPh sb="3" eb="5">
      <t>タイオウ</t>
    </rPh>
    <phoneticPr fontId="1"/>
  </si>
  <si>
    <t>適切な支援が行わえている。</t>
    <rPh sb="0" eb="2">
      <t>テキセツ</t>
    </rPh>
    <rPh sb="3" eb="5">
      <t>シエン</t>
    </rPh>
    <rPh sb="6" eb="7">
      <t>オコナ</t>
    </rPh>
    <phoneticPr fontId="1"/>
  </si>
  <si>
    <t>アンケートの回収率の向上など、サービスの質の向上に向けた取り組みを進めている。</t>
    <rPh sb="6" eb="8">
      <t>カイシュウ</t>
    </rPh>
    <rPh sb="8" eb="9">
      <t>リツ</t>
    </rPh>
    <rPh sb="10" eb="12">
      <t>コウジョウ</t>
    </rPh>
    <rPh sb="20" eb="21">
      <t>シツ</t>
    </rPh>
    <rPh sb="22" eb="24">
      <t>コウジョウ</t>
    </rPh>
    <rPh sb="25" eb="26">
      <t>ム</t>
    </rPh>
    <rPh sb="28" eb="29">
      <t>ト</t>
    </rPh>
    <rPh sb="30" eb="31">
      <t>ク</t>
    </rPh>
    <rPh sb="33" eb="34">
      <t>スス</t>
    </rPh>
    <phoneticPr fontId="1"/>
  </si>
  <si>
    <t>利用者主体の計画作成が行えるよう障がい特性に応じた支援を行る必要がある。</t>
    <rPh sb="0" eb="3">
      <t>リヨウシャ</t>
    </rPh>
    <rPh sb="3" eb="5">
      <t>シュタイ</t>
    </rPh>
    <rPh sb="6" eb="8">
      <t>ケイカク</t>
    </rPh>
    <rPh sb="8" eb="10">
      <t>サクセイ</t>
    </rPh>
    <rPh sb="11" eb="12">
      <t>オコナ</t>
    </rPh>
    <rPh sb="16" eb="17">
      <t>ショウ</t>
    </rPh>
    <rPh sb="19" eb="21">
      <t>トクセイ</t>
    </rPh>
    <rPh sb="22" eb="23">
      <t>オウ</t>
    </rPh>
    <rPh sb="25" eb="27">
      <t>シエン</t>
    </rPh>
    <rPh sb="28" eb="29">
      <t>オコナ</t>
    </rPh>
    <rPh sb="30" eb="32">
      <t>ヒツヨウ</t>
    </rPh>
    <phoneticPr fontId="1"/>
  </si>
  <si>
    <t>極め細やかねニーズの把握への取り組みを期待している。</t>
    <rPh sb="0" eb="1">
      <t>キ</t>
    </rPh>
    <rPh sb="2" eb="3">
      <t>コマ</t>
    </rPh>
    <rPh sb="10" eb="12">
      <t>ハアク</t>
    </rPh>
    <rPh sb="14" eb="15">
      <t>ト</t>
    </rPh>
    <rPh sb="16" eb="17">
      <t>ク</t>
    </rPh>
    <rPh sb="19" eb="21">
      <t>キタイ</t>
    </rPh>
    <phoneticPr fontId="1"/>
  </si>
  <si>
    <t>適切に行われている</t>
    <rPh sb="0" eb="2">
      <t>テキセツ</t>
    </rPh>
    <rPh sb="3" eb="4">
      <t>オコナ</t>
    </rPh>
    <phoneticPr fontId="1"/>
  </si>
  <si>
    <t>施設の経年化に伴い、今後も修繕箇所の増加が見込まれるが、施設の長寿命化を考慮し、改修の計画的な実施は必要である。</t>
    <rPh sb="0" eb="2">
      <t>シセツ</t>
    </rPh>
    <rPh sb="3" eb="6">
      <t>ケイネンカ</t>
    </rPh>
    <rPh sb="7" eb="8">
      <t>トモナ</t>
    </rPh>
    <rPh sb="10" eb="12">
      <t>コンゴ</t>
    </rPh>
    <rPh sb="13" eb="15">
      <t>シュウゼン</t>
    </rPh>
    <rPh sb="15" eb="17">
      <t>カショ</t>
    </rPh>
    <rPh sb="18" eb="20">
      <t>ゾウカ</t>
    </rPh>
    <rPh sb="21" eb="23">
      <t>ミコ</t>
    </rPh>
    <rPh sb="28" eb="30">
      <t>シセツ</t>
    </rPh>
    <rPh sb="31" eb="35">
      <t>チョウジュミョウカ</t>
    </rPh>
    <rPh sb="36" eb="38">
      <t>コウリョ</t>
    </rPh>
    <rPh sb="40" eb="42">
      <t>カイシュウ</t>
    </rPh>
    <rPh sb="43" eb="46">
      <t>ケイカクテキ</t>
    </rPh>
    <rPh sb="47" eb="49">
      <t>ジッシ</t>
    </rPh>
    <rPh sb="50" eb="52">
      <t>ヒツヨウ</t>
    </rPh>
    <phoneticPr fontId="1"/>
  </si>
  <si>
    <t>経費削減のため努力を行っている。</t>
    <rPh sb="0" eb="2">
      <t>ケイヒ</t>
    </rPh>
    <rPh sb="2" eb="4">
      <t>サクゲン</t>
    </rPh>
    <rPh sb="7" eb="9">
      <t>ドリョク</t>
    </rPh>
    <rPh sb="10" eb="11">
      <t>オコナ</t>
    </rPh>
    <phoneticPr fontId="1"/>
  </si>
  <si>
    <t>障害福祉サービス等事業収益は微減であるがほぼ現状維持の収益を確保している。利用者の退所後速やかに新たな契約を行うなど収入確保の取り組みはみられる。</t>
    <rPh sb="0" eb="2">
      <t>ショウガイ</t>
    </rPh>
    <rPh sb="2" eb="4">
      <t>フクシ</t>
    </rPh>
    <rPh sb="8" eb="9">
      <t>トウ</t>
    </rPh>
    <rPh sb="9" eb="11">
      <t>ジギョウ</t>
    </rPh>
    <rPh sb="11" eb="13">
      <t>シュウエキ</t>
    </rPh>
    <rPh sb="14" eb="16">
      <t>ビゲン</t>
    </rPh>
    <rPh sb="22" eb="24">
      <t>ゲンジョウ</t>
    </rPh>
    <rPh sb="24" eb="26">
      <t>イジ</t>
    </rPh>
    <rPh sb="27" eb="29">
      <t>シュウエキ</t>
    </rPh>
    <rPh sb="30" eb="32">
      <t>カクホ</t>
    </rPh>
    <rPh sb="37" eb="40">
      <t>リヨウシャ</t>
    </rPh>
    <rPh sb="41" eb="43">
      <t>タイショ</t>
    </rPh>
    <rPh sb="43" eb="44">
      <t>ゴ</t>
    </rPh>
    <rPh sb="44" eb="45">
      <t>スミ</t>
    </rPh>
    <rPh sb="48" eb="49">
      <t>アラ</t>
    </rPh>
    <rPh sb="51" eb="53">
      <t>ケイヤク</t>
    </rPh>
    <rPh sb="54" eb="55">
      <t>オコナ</t>
    </rPh>
    <rPh sb="58" eb="60">
      <t>シュウニュウ</t>
    </rPh>
    <rPh sb="60" eb="62">
      <t>カクホ</t>
    </rPh>
    <rPh sb="63" eb="64">
      <t>ト</t>
    </rPh>
    <rPh sb="65" eb="66">
      <t>ク</t>
    </rPh>
    <phoneticPr fontId="1"/>
  </si>
  <si>
    <t>利用者の高齢化、重度化への対応と新規利用希望者のニーズへの対応という相反する課題への対応が必要であり、継続的に安定した運営が大きな課題となる。
地域活動支援センター事業については、抜本的な見直しが必要である。</t>
    <rPh sb="0" eb="3">
      <t>リヨウシャ</t>
    </rPh>
    <rPh sb="4" eb="7">
      <t>コウレイカ</t>
    </rPh>
    <rPh sb="8" eb="11">
      <t>ジュウドカ</t>
    </rPh>
    <rPh sb="13" eb="15">
      <t>タイオウ</t>
    </rPh>
    <rPh sb="16" eb="18">
      <t>シンキ</t>
    </rPh>
    <rPh sb="18" eb="20">
      <t>リヨウ</t>
    </rPh>
    <rPh sb="20" eb="23">
      <t>キボウシャ</t>
    </rPh>
    <rPh sb="29" eb="31">
      <t>タイオウ</t>
    </rPh>
    <rPh sb="34" eb="36">
      <t>アイハン</t>
    </rPh>
    <rPh sb="38" eb="40">
      <t>カダイ</t>
    </rPh>
    <rPh sb="42" eb="44">
      <t>タイオウ</t>
    </rPh>
    <rPh sb="45" eb="47">
      <t>ヒツヨウ</t>
    </rPh>
    <rPh sb="51" eb="54">
      <t>ケイゾクテキ</t>
    </rPh>
    <rPh sb="55" eb="57">
      <t>アンテイ</t>
    </rPh>
    <rPh sb="59" eb="61">
      <t>ウンエイ</t>
    </rPh>
    <rPh sb="62" eb="63">
      <t>オオ</t>
    </rPh>
    <rPh sb="65" eb="67">
      <t>カダイ</t>
    </rPh>
    <rPh sb="72" eb="74">
      <t>チイキ</t>
    </rPh>
    <rPh sb="74" eb="76">
      <t>カツドウ</t>
    </rPh>
    <phoneticPr fontId="1"/>
  </si>
  <si>
    <t>引き続き、積極的な取り組みを期待している。</t>
    <rPh sb="0" eb="1">
      <t>ヒ</t>
    </rPh>
    <rPh sb="2" eb="3">
      <t>ツヅ</t>
    </rPh>
    <rPh sb="5" eb="8">
      <t>セッキョクテキ</t>
    </rPh>
    <rPh sb="9" eb="10">
      <t>ト</t>
    </rPh>
    <rPh sb="11" eb="12">
      <t>ク</t>
    </rPh>
    <rPh sb="14" eb="16">
      <t>キタイ</t>
    </rPh>
    <phoneticPr fontId="1"/>
  </si>
  <si>
    <t>適切に行われている</t>
    <rPh sb="0" eb="2">
      <t>テキセツ</t>
    </rPh>
    <rPh sb="3" eb="4">
      <t>オコナ</t>
    </rPh>
    <phoneticPr fontId="1"/>
  </si>
  <si>
    <t>結果的に、わずかであるが前年度決算額を下回っており、安定的な事業運営のため収益の確保に努めること</t>
    <rPh sb="0" eb="3">
      <t>ケッカテキ</t>
    </rPh>
    <rPh sb="12" eb="15">
      <t>ゼンネンド</t>
    </rPh>
    <rPh sb="15" eb="17">
      <t>ケッサン</t>
    </rPh>
    <rPh sb="17" eb="18">
      <t>ガク</t>
    </rPh>
    <rPh sb="19" eb="21">
      <t>シタマワ</t>
    </rPh>
    <rPh sb="26" eb="29">
      <t>アンテイテキ</t>
    </rPh>
    <rPh sb="30" eb="32">
      <t>ジギョウ</t>
    </rPh>
    <rPh sb="32" eb="34">
      <t>ウンエイ</t>
    </rPh>
    <rPh sb="37" eb="39">
      <t>シュウエキ</t>
    </rPh>
    <rPh sb="40" eb="42">
      <t>カクホ</t>
    </rPh>
    <rPh sb="43" eb="44">
      <t>ツト</t>
    </rPh>
    <phoneticPr fontId="1"/>
  </si>
  <si>
    <t>利用者の重度化、高齢化ｊは利用者の固定化と出席率の低下などの収益悪化の要因となっている。新規利用者の確保は重要な課題でる。</t>
    <rPh sb="0" eb="3">
      <t>リヨウシャ</t>
    </rPh>
    <rPh sb="4" eb="7">
      <t>ジュウドカ</t>
    </rPh>
    <rPh sb="8" eb="11">
      <t>コウレイカ</t>
    </rPh>
    <rPh sb="13" eb="16">
      <t>リヨウシャ</t>
    </rPh>
    <rPh sb="17" eb="20">
      <t>コテイカ</t>
    </rPh>
    <rPh sb="21" eb="23">
      <t>シュッセキ</t>
    </rPh>
    <rPh sb="23" eb="24">
      <t>リツ</t>
    </rPh>
    <rPh sb="25" eb="27">
      <t>テイカ</t>
    </rPh>
    <rPh sb="30" eb="32">
      <t>シュウエキ</t>
    </rPh>
    <rPh sb="32" eb="34">
      <t>アッカ</t>
    </rPh>
    <rPh sb="35" eb="37">
      <t>ヨウイン</t>
    </rPh>
    <rPh sb="44" eb="46">
      <t>シンキ</t>
    </rPh>
    <rPh sb="46" eb="49">
      <t>リヨウシャ</t>
    </rPh>
    <rPh sb="50" eb="52">
      <t>カクホ</t>
    </rPh>
    <rPh sb="53" eb="55">
      <t>ジュウヨウ</t>
    </rPh>
    <rPh sb="56" eb="58">
      <t>カダイ</t>
    </rPh>
    <phoneticPr fontId="1"/>
  </si>
  <si>
    <t>適切な人員配置が行われている。</t>
    <rPh sb="0" eb="2">
      <t>テキセツ</t>
    </rPh>
    <rPh sb="3" eb="5">
      <t>ジンイン</t>
    </rPh>
    <rPh sb="5" eb="7">
      <t>ハイチ</t>
    </rPh>
    <phoneticPr fontId="1"/>
  </si>
  <si>
    <t>研修への参加機会が確保されている。</t>
    <rPh sb="0" eb="2">
      <t>ケンシュウ</t>
    </rPh>
    <rPh sb="4" eb="6">
      <t>サンカ</t>
    </rPh>
    <rPh sb="6" eb="8">
      <t>キカイ</t>
    </rPh>
    <rPh sb="9" eb="11">
      <t>カクホ</t>
    </rPh>
    <phoneticPr fontId="1"/>
  </si>
  <si>
    <t>適切に行われている。</t>
    <rPh sb="0" eb="2">
      <t>テキセツ</t>
    </rPh>
    <rPh sb="3" eb="4">
      <t>オコナ</t>
    </rPh>
    <phoneticPr fontId="1"/>
  </si>
  <si>
    <t>良好な管理運営のための取り組みが行われている。</t>
    <rPh sb="0" eb="2">
      <t>リョウコウ</t>
    </rPh>
    <rPh sb="3" eb="5">
      <t>カンリ</t>
    </rPh>
    <rPh sb="5" eb="7">
      <t>ウンエイ</t>
    </rPh>
    <rPh sb="11" eb="12">
      <t>ト</t>
    </rPh>
    <rPh sb="13" eb="14">
      <t>ク</t>
    </rPh>
    <rPh sb="16" eb="17">
      <t>オコナ</t>
    </rPh>
    <phoneticPr fontId="1"/>
  </si>
  <si>
    <t>全職員が法令基準等を正しく理解し、適切な事業運営を行っていくために、事業所内の研修や勉強会や外部研修への参加など、継続的な取り組みが求められる。</t>
    <rPh sb="0" eb="3">
      <t>ゼンショクイン</t>
    </rPh>
    <rPh sb="4" eb="6">
      <t>ホウレイ</t>
    </rPh>
    <rPh sb="6" eb="8">
      <t>キジュン</t>
    </rPh>
    <rPh sb="8" eb="9">
      <t>トウ</t>
    </rPh>
    <rPh sb="10" eb="11">
      <t>タダ</t>
    </rPh>
    <rPh sb="13" eb="15">
      <t>リカイ</t>
    </rPh>
    <rPh sb="17" eb="19">
      <t>テキセツ</t>
    </rPh>
    <rPh sb="20" eb="22">
      <t>ジギョウ</t>
    </rPh>
    <rPh sb="22" eb="24">
      <t>ウンエイ</t>
    </rPh>
    <rPh sb="25" eb="26">
      <t>オコナ</t>
    </rPh>
    <rPh sb="34" eb="37">
      <t>ジギョウショ</t>
    </rPh>
    <rPh sb="37" eb="38">
      <t>ナイ</t>
    </rPh>
    <rPh sb="39" eb="41">
      <t>ケンシュウ</t>
    </rPh>
    <rPh sb="42" eb="45">
      <t>ベンキョウカイ</t>
    </rPh>
    <rPh sb="46" eb="48">
      <t>ガイブ</t>
    </rPh>
    <rPh sb="48" eb="50">
      <t>ケンシュウ</t>
    </rPh>
    <rPh sb="52" eb="54">
      <t>サンカ</t>
    </rPh>
    <rPh sb="57" eb="60">
      <t>ケイゾクテキ</t>
    </rPh>
    <rPh sb="61" eb="62">
      <t>ト</t>
    </rPh>
    <rPh sb="63" eb="64">
      <t>ク</t>
    </rPh>
    <rPh sb="66" eb="67">
      <t>モト</t>
    </rPh>
    <phoneticPr fontId="1"/>
  </si>
  <si>
    <t>引き続き、チェック体制の強化や法人本部による指導・助言など、適切に施設運ができるよう取り組む必要がある。</t>
    <rPh sb="0" eb="1">
      <t>ヒ</t>
    </rPh>
    <rPh sb="2" eb="3">
      <t>ツヅ</t>
    </rPh>
    <rPh sb="9" eb="11">
      <t>タイセイ</t>
    </rPh>
    <rPh sb="12" eb="14">
      <t>キョウカ</t>
    </rPh>
    <rPh sb="15" eb="17">
      <t>ホウジン</t>
    </rPh>
    <rPh sb="17" eb="19">
      <t>ホンブ</t>
    </rPh>
    <rPh sb="22" eb="24">
      <t>シドウ</t>
    </rPh>
    <rPh sb="25" eb="27">
      <t>ジョゲン</t>
    </rPh>
    <rPh sb="30" eb="32">
      <t>テキセツ</t>
    </rPh>
    <rPh sb="33" eb="35">
      <t>シセツ</t>
    </rPh>
    <rPh sb="35" eb="36">
      <t>ウン</t>
    </rPh>
    <rPh sb="42" eb="43">
      <t>ト</t>
    </rPh>
    <rPh sb="44" eb="45">
      <t>ク</t>
    </rPh>
    <rPh sb="46" eb="48">
      <t>ヒツヨウ</t>
    </rPh>
    <phoneticPr fontId="1"/>
  </si>
  <si>
    <t>指摘事項に関しては順次改善されている。適宜見直しを行い、適切な施設運営に努めること。</t>
    <rPh sb="0" eb="2">
      <t>シテキ</t>
    </rPh>
    <rPh sb="2" eb="4">
      <t>ジコウ</t>
    </rPh>
    <rPh sb="5" eb="6">
      <t>カン</t>
    </rPh>
    <rPh sb="9" eb="11">
      <t>ジュンジ</t>
    </rPh>
    <rPh sb="11" eb="13">
      <t>カイゼン</t>
    </rPh>
    <rPh sb="19" eb="21">
      <t>テキギ</t>
    </rPh>
    <rPh sb="21" eb="23">
      <t>ミナオ</t>
    </rPh>
    <rPh sb="25" eb="26">
      <t>オコナ</t>
    </rPh>
    <rPh sb="28" eb="30">
      <t>テキセツ</t>
    </rPh>
    <rPh sb="31" eb="33">
      <t>シセツ</t>
    </rPh>
    <rPh sb="33" eb="35">
      <t>ウンエイ</t>
    </rPh>
    <rPh sb="36" eb="37">
      <t>ツト</t>
    </rPh>
    <phoneticPr fontId="1"/>
  </si>
  <si>
    <t>利用者主体の計画作成を行っている点は評価できる。
利用者や職員負担が増加させず、利用者への支援、施設運営など適切な運営が行われている。</t>
    <rPh sb="0" eb="3">
      <t>リヨウシャ</t>
    </rPh>
    <rPh sb="3" eb="5">
      <t>シュタイ</t>
    </rPh>
    <rPh sb="6" eb="8">
      <t>ケイカク</t>
    </rPh>
    <rPh sb="8" eb="10">
      <t>サクセイ</t>
    </rPh>
    <rPh sb="11" eb="12">
      <t>オコナ</t>
    </rPh>
    <rPh sb="16" eb="17">
      <t>テン</t>
    </rPh>
    <rPh sb="18" eb="20">
      <t>ヒョウカ</t>
    </rPh>
    <rPh sb="25" eb="28">
      <t>リヨウシャ</t>
    </rPh>
    <rPh sb="29" eb="31">
      <t>ショクイン</t>
    </rPh>
    <rPh sb="31" eb="33">
      <t>フタン</t>
    </rPh>
    <rPh sb="34" eb="36">
      <t>ゾウカ</t>
    </rPh>
    <rPh sb="40" eb="42">
      <t>リヨウ</t>
    </rPh>
    <rPh sb="42" eb="43">
      <t>シャ</t>
    </rPh>
    <rPh sb="45" eb="47">
      <t>シエン</t>
    </rPh>
    <rPh sb="48" eb="50">
      <t>シセツ</t>
    </rPh>
    <rPh sb="50" eb="52">
      <t>ウンエイ</t>
    </rPh>
    <rPh sb="54" eb="56">
      <t>テキセツ</t>
    </rPh>
    <rPh sb="57" eb="59">
      <t>ウンエイ</t>
    </rPh>
    <rPh sb="60" eb="61">
      <t>オコナ</t>
    </rPh>
    <phoneticPr fontId="1"/>
  </si>
  <si>
    <t>利用者への工賃確保等のためには、取引先の確保などは引き続き取り組む必要がある。
施設の維持管理については、計画的な運用が必要であり、市と継続的協議を続けること。</t>
    <rPh sb="0" eb="3">
      <t>リヨウシャ</t>
    </rPh>
    <rPh sb="5" eb="7">
      <t>コウチン</t>
    </rPh>
    <rPh sb="7" eb="9">
      <t>カクホ</t>
    </rPh>
    <rPh sb="9" eb="10">
      <t>トウ</t>
    </rPh>
    <rPh sb="16" eb="18">
      <t>トリヒキ</t>
    </rPh>
    <rPh sb="18" eb="19">
      <t>サキ</t>
    </rPh>
    <rPh sb="20" eb="22">
      <t>カクホ</t>
    </rPh>
    <rPh sb="25" eb="26">
      <t>ヒ</t>
    </rPh>
    <rPh sb="27" eb="28">
      <t>ツヅ</t>
    </rPh>
    <rPh sb="29" eb="30">
      <t>ト</t>
    </rPh>
    <rPh sb="31" eb="32">
      <t>ク</t>
    </rPh>
    <rPh sb="33" eb="35">
      <t>ヒツヨウ</t>
    </rPh>
    <rPh sb="40" eb="42">
      <t>シセツ</t>
    </rPh>
    <rPh sb="43" eb="45">
      <t>イジ</t>
    </rPh>
    <rPh sb="45" eb="47">
      <t>カンリ</t>
    </rPh>
    <rPh sb="53" eb="56">
      <t>ケイカクテキ</t>
    </rPh>
    <rPh sb="57" eb="59">
      <t>ウンヨウ</t>
    </rPh>
    <rPh sb="60" eb="62">
      <t>ヒツヨウ</t>
    </rPh>
    <rPh sb="66" eb="67">
      <t>シ</t>
    </rPh>
    <rPh sb="68" eb="71">
      <t>ケイゾクテキ</t>
    </rPh>
    <rPh sb="71" eb="73">
      <t>キョウギ</t>
    </rPh>
    <rPh sb="74" eb="75">
      <t>ツヅ</t>
    </rPh>
    <phoneticPr fontId="1"/>
  </si>
  <si>
    <t>利用者の工賃の確保は評価できる。より安定的な運営や利用者の状況等のバランスを考慮し、的確な運営に努めること。
施設修繕による利用者の環境整備を意識して事業運営を行っている。</t>
    <rPh sb="0" eb="3">
      <t>リヨウシャ</t>
    </rPh>
    <rPh sb="4" eb="6">
      <t>コウチン</t>
    </rPh>
    <rPh sb="7" eb="9">
      <t>カクホ</t>
    </rPh>
    <rPh sb="10" eb="12">
      <t>ヒョウカ</t>
    </rPh>
    <rPh sb="18" eb="21">
      <t>アンテイテキ</t>
    </rPh>
    <rPh sb="22" eb="24">
      <t>ウンエイ</t>
    </rPh>
    <rPh sb="25" eb="28">
      <t>リヨウシャ</t>
    </rPh>
    <rPh sb="29" eb="31">
      <t>ジョウキョウ</t>
    </rPh>
    <rPh sb="31" eb="32">
      <t>トウ</t>
    </rPh>
    <rPh sb="38" eb="40">
      <t>コウリョ</t>
    </rPh>
    <rPh sb="42" eb="44">
      <t>テキカク</t>
    </rPh>
    <rPh sb="45" eb="47">
      <t>ウンエイ</t>
    </rPh>
    <rPh sb="48" eb="49">
      <t>ツト</t>
    </rPh>
    <rPh sb="55" eb="57">
      <t>シセツ</t>
    </rPh>
    <rPh sb="57" eb="59">
      <t>シュウゼン</t>
    </rPh>
    <rPh sb="62" eb="64">
      <t>リヨウ</t>
    </rPh>
    <rPh sb="64" eb="65">
      <t>シャ</t>
    </rPh>
    <rPh sb="66" eb="68">
      <t>カンキョウ</t>
    </rPh>
    <rPh sb="68" eb="70">
      <t>セイビ</t>
    </rPh>
    <rPh sb="71" eb="73">
      <t>イシキ</t>
    </rPh>
    <rPh sb="75" eb="77">
      <t>ジギョウ</t>
    </rPh>
    <rPh sb="77" eb="79">
      <t>ウンエイ</t>
    </rPh>
    <rPh sb="80" eb="81">
      <t>オコナ</t>
    </rPh>
    <phoneticPr fontId="1"/>
  </si>
  <si>
    <t>市と協議しつつ計画的な修繕を実施していく間、施設維持に苦慮し、工夫して運用していることは評価する。
今後、市と継続的に協議し、改善にむけた取り組みを進めること。</t>
    <rPh sb="0" eb="1">
      <t>シ</t>
    </rPh>
    <rPh sb="2" eb="4">
      <t>キョウギ</t>
    </rPh>
    <rPh sb="7" eb="10">
      <t>ケイカクテキ</t>
    </rPh>
    <rPh sb="11" eb="13">
      <t>シュウゼン</t>
    </rPh>
    <rPh sb="14" eb="16">
      <t>ジッシ</t>
    </rPh>
    <rPh sb="20" eb="21">
      <t>アイダ</t>
    </rPh>
    <rPh sb="22" eb="24">
      <t>シセツ</t>
    </rPh>
    <rPh sb="24" eb="26">
      <t>イジ</t>
    </rPh>
    <rPh sb="27" eb="29">
      <t>クリョ</t>
    </rPh>
    <rPh sb="31" eb="33">
      <t>クフウ</t>
    </rPh>
    <rPh sb="35" eb="37">
      <t>ウンヨウ</t>
    </rPh>
    <rPh sb="44" eb="46">
      <t>ヒョウカ</t>
    </rPh>
    <rPh sb="50" eb="52">
      <t>コンゴ</t>
    </rPh>
    <rPh sb="53" eb="54">
      <t>シ</t>
    </rPh>
    <rPh sb="55" eb="58">
      <t>ケイゾクテキ</t>
    </rPh>
    <rPh sb="59" eb="61">
      <t>キョウギ</t>
    </rPh>
    <rPh sb="63" eb="65">
      <t>カイゼン</t>
    </rPh>
    <rPh sb="69" eb="70">
      <t>ト</t>
    </rPh>
    <rPh sb="71" eb="72">
      <t>ク</t>
    </rPh>
    <rPh sb="74" eb="75">
      <t>スス</t>
    </rPh>
    <phoneticPr fontId="1"/>
  </si>
  <si>
    <t>市と協議の上、引き続き計画的な改修を実施すること</t>
    <rPh sb="0" eb="1">
      <t>シ</t>
    </rPh>
    <rPh sb="2" eb="4">
      <t>キョウギ</t>
    </rPh>
    <rPh sb="5" eb="6">
      <t>ウエ</t>
    </rPh>
    <rPh sb="7" eb="8">
      <t>ヒ</t>
    </rPh>
    <rPh sb="9" eb="10">
      <t>ツヅ</t>
    </rPh>
    <rPh sb="11" eb="13">
      <t>ケイカク</t>
    </rPh>
    <rPh sb="13" eb="14">
      <t>テキ</t>
    </rPh>
    <rPh sb="15" eb="17">
      <t>カイシュウ</t>
    </rPh>
    <rPh sb="18" eb="20">
      <t>ジッシ</t>
    </rPh>
    <phoneticPr fontId="1"/>
  </si>
  <si>
    <t>法令に沿った事業運営が適切に行われている。
また、管理者のチェック体制も機能している。</t>
    <rPh sb="0" eb="2">
      <t>ホウレイ</t>
    </rPh>
    <rPh sb="3" eb="4">
      <t>ソ</t>
    </rPh>
    <rPh sb="6" eb="8">
      <t>ジギョウ</t>
    </rPh>
    <rPh sb="8" eb="10">
      <t>ウンエイ</t>
    </rPh>
    <rPh sb="11" eb="13">
      <t>テキセツ</t>
    </rPh>
    <rPh sb="14" eb="15">
      <t>オコナ</t>
    </rPh>
    <rPh sb="25" eb="28">
      <t>カンリシャ</t>
    </rPh>
    <rPh sb="33" eb="35">
      <t>タイセイ</t>
    </rPh>
    <rPh sb="36" eb="38">
      <t>キノウ</t>
    </rPh>
    <phoneticPr fontId="1"/>
  </si>
  <si>
    <t>各書面に基づき、手続きや説明が、本人及び家族に対して適切に行われている。</t>
    <rPh sb="0" eb="1">
      <t>カク</t>
    </rPh>
    <rPh sb="1" eb="3">
      <t>ショメン</t>
    </rPh>
    <rPh sb="4" eb="5">
      <t>モト</t>
    </rPh>
    <rPh sb="8" eb="10">
      <t>テツヅ</t>
    </rPh>
    <rPh sb="12" eb="14">
      <t>セツメイ</t>
    </rPh>
    <rPh sb="16" eb="17">
      <t>ホン</t>
    </rPh>
    <rPh sb="17" eb="18">
      <t>ニン</t>
    </rPh>
    <rPh sb="18" eb="19">
      <t>オヨ</t>
    </rPh>
    <rPh sb="20" eb="22">
      <t>カゾク</t>
    </rPh>
    <rPh sb="23" eb="24">
      <t>タイ</t>
    </rPh>
    <rPh sb="26" eb="28">
      <t>テキセツ</t>
    </rPh>
    <rPh sb="29" eb="30">
      <t>オコナ</t>
    </rPh>
    <phoneticPr fontId="1"/>
  </si>
  <si>
    <t>生活介護において定員に対して登録者数が下回っている状況が続いている。利用者に選ばれえるよう支援方法等の見直しや広報活動の強化など定員数の確保の取り組みをさらに進める必要がある。</t>
    <rPh sb="0" eb="2">
      <t>セイカツ</t>
    </rPh>
    <rPh sb="2" eb="4">
      <t>カイゴ</t>
    </rPh>
    <rPh sb="8" eb="10">
      <t>テイイン</t>
    </rPh>
    <rPh sb="11" eb="12">
      <t>タイ</t>
    </rPh>
    <rPh sb="14" eb="16">
      <t>トウロク</t>
    </rPh>
    <rPh sb="16" eb="17">
      <t>シャ</t>
    </rPh>
    <rPh sb="17" eb="18">
      <t>スウ</t>
    </rPh>
    <rPh sb="19" eb="21">
      <t>シタマワ</t>
    </rPh>
    <rPh sb="25" eb="27">
      <t>ジョウキョウ</t>
    </rPh>
    <rPh sb="28" eb="29">
      <t>ツヅ</t>
    </rPh>
    <rPh sb="34" eb="37">
      <t>リヨウシャ</t>
    </rPh>
    <rPh sb="38" eb="39">
      <t>エラ</t>
    </rPh>
    <rPh sb="45" eb="47">
      <t>シエン</t>
    </rPh>
    <rPh sb="47" eb="49">
      <t>ホウホウ</t>
    </rPh>
    <rPh sb="49" eb="50">
      <t>トウ</t>
    </rPh>
    <rPh sb="51" eb="53">
      <t>ミナオ</t>
    </rPh>
    <rPh sb="55" eb="57">
      <t>コウホウ</t>
    </rPh>
    <rPh sb="57" eb="59">
      <t>カツドウ</t>
    </rPh>
    <rPh sb="60" eb="62">
      <t>キョウカ</t>
    </rPh>
    <rPh sb="64" eb="66">
      <t>テイイン</t>
    </rPh>
    <rPh sb="66" eb="67">
      <t>スウ</t>
    </rPh>
    <rPh sb="68" eb="70">
      <t>カクホ</t>
    </rPh>
    <rPh sb="71" eb="72">
      <t>ト</t>
    </rPh>
    <rPh sb="73" eb="74">
      <t>ク</t>
    </rPh>
    <rPh sb="79" eb="80">
      <t>スス</t>
    </rPh>
    <rPh sb="82" eb="84">
      <t>ヒツヨウ</t>
    </rPh>
    <phoneticPr fontId="1"/>
  </si>
  <si>
    <t>職員の法令、基準に対する理解を深め、適切な事業運営を行うために研修や勉強会など計画的う取り組みを進めている。</t>
    <rPh sb="0" eb="2">
      <t>ショクイン</t>
    </rPh>
    <rPh sb="3" eb="5">
      <t>ホウレイ</t>
    </rPh>
    <rPh sb="6" eb="8">
      <t>キジュン</t>
    </rPh>
    <rPh sb="9" eb="10">
      <t>タイ</t>
    </rPh>
    <rPh sb="12" eb="14">
      <t>リカイ</t>
    </rPh>
    <rPh sb="15" eb="16">
      <t>フカ</t>
    </rPh>
    <rPh sb="18" eb="20">
      <t>テキセツ</t>
    </rPh>
    <rPh sb="21" eb="23">
      <t>ジギョウ</t>
    </rPh>
    <rPh sb="23" eb="25">
      <t>ウンエイ</t>
    </rPh>
    <rPh sb="26" eb="27">
      <t>オコナ</t>
    </rPh>
    <rPh sb="31" eb="33">
      <t>ケンシュウ</t>
    </rPh>
    <rPh sb="34" eb="37">
      <t>ベンキョウカイ</t>
    </rPh>
    <rPh sb="39" eb="41">
      <t>ケイカク</t>
    </rPh>
    <rPh sb="41" eb="42">
      <t>テキ</t>
    </rPh>
    <rPh sb="43" eb="44">
      <t>ト</t>
    </rPh>
    <rPh sb="45" eb="46">
      <t>ク</t>
    </rPh>
    <rPh sb="48" eb="49">
      <t>スス</t>
    </rPh>
    <phoneticPr fontId="1"/>
  </si>
  <si>
    <t>出席率の向上に対する取り組みは継続して行われていること。</t>
    <rPh sb="0" eb="2">
      <t>シュッセキ</t>
    </rPh>
    <rPh sb="2" eb="3">
      <t>リツ</t>
    </rPh>
    <rPh sb="4" eb="6">
      <t>コウジョウ</t>
    </rPh>
    <rPh sb="7" eb="8">
      <t>タイ</t>
    </rPh>
    <rPh sb="10" eb="11">
      <t>ト</t>
    </rPh>
    <rPh sb="12" eb="13">
      <t>ク</t>
    </rPh>
    <rPh sb="15" eb="17">
      <t>ケイゾク</t>
    </rPh>
    <rPh sb="19" eb="20">
      <t>オコナ</t>
    </rPh>
    <phoneticPr fontId="1"/>
  </si>
  <si>
    <t>出席率の向上に向けてた取り組みを行うとともに、新規利用者の確保に向けた取り組みも実施されている。利用者が急病等により急遽利用を中止した場合、基準省令に基づいて、適切な相談支援を行った上、報酬の確保に努めること。</t>
    <rPh sb="0" eb="2">
      <t>シュッセキ</t>
    </rPh>
    <rPh sb="2" eb="3">
      <t>リツ</t>
    </rPh>
    <rPh sb="4" eb="6">
      <t>コウジョウ</t>
    </rPh>
    <rPh sb="7" eb="8">
      <t>ム</t>
    </rPh>
    <rPh sb="11" eb="12">
      <t>ト</t>
    </rPh>
    <rPh sb="13" eb="14">
      <t>ク</t>
    </rPh>
    <rPh sb="16" eb="17">
      <t>オコナ</t>
    </rPh>
    <rPh sb="23" eb="25">
      <t>シンキ</t>
    </rPh>
    <rPh sb="25" eb="28">
      <t>リヨウシャ</t>
    </rPh>
    <rPh sb="29" eb="31">
      <t>カクホ</t>
    </rPh>
    <rPh sb="32" eb="33">
      <t>ム</t>
    </rPh>
    <rPh sb="35" eb="36">
      <t>ト</t>
    </rPh>
    <rPh sb="37" eb="38">
      <t>ク</t>
    </rPh>
    <rPh sb="40" eb="42">
      <t>ジッシ</t>
    </rPh>
    <rPh sb="48" eb="51">
      <t>リヨウシャ</t>
    </rPh>
    <rPh sb="52" eb="54">
      <t>キュウビョウ</t>
    </rPh>
    <rPh sb="54" eb="55">
      <t>トウ</t>
    </rPh>
    <rPh sb="58" eb="60">
      <t>キュウキョ</t>
    </rPh>
    <rPh sb="60" eb="62">
      <t>リヨウ</t>
    </rPh>
    <rPh sb="63" eb="65">
      <t>チュウシ</t>
    </rPh>
    <rPh sb="67" eb="69">
      <t>バアイ</t>
    </rPh>
    <rPh sb="70" eb="72">
      <t>キジュン</t>
    </rPh>
    <rPh sb="72" eb="74">
      <t>ショウレイ</t>
    </rPh>
    <rPh sb="75" eb="76">
      <t>モト</t>
    </rPh>
    <rPh sb="80" eb="82">
      <t>テキセツ</t>
    </rPh>
    <rPh sb="83" eb="85">
      <t>ソウダン</t>
    </rPh>
    <rPh sb="85" eb="87">
      <t>シエン</t>
    </rPh>
    <rPh sb="88" eb="89">
      <t>オコナ</t>
    </rPh>
    <rPh sb="91" eb="92">
      <t>ウエ</t>
    </rPh>
    <rPh sb="93" eb="95">
      <t>ホウシュウ</t>
    </rPh>
    <rPh sb="96" eb="98">
      <t>カクホ</t>
    </rPh>
    <rPh sb="99" eb="100">
      <t>ツト</t>
    </rPh>
    <phoneticPr fontId="1"/>
  </si>
  <si>
    <t>意見なし</t>
    <rPh sb="0" eb="2">
      <t>イケン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</si>
</sst>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明朝"/>
      <family val="1"/>
      <charset val="128"/>
    </font>
    <font>
      <sz val="11"/>
      <color theme="1"/>
      <name val="ＭＳ Ｐゴシック"/>
      <family val="3"/>
      <charset val="128"/>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sz val="12"/>
      <color theme="1"/>
      <name val="ＭＳ Ｐゴシック"/>
      <family val="2"/>
      <charset val="128"/>
    </font>
    <font>
      <sz val="12"/>
      <color theme="1"/>
      <name val="ＭＳ Ｐゴシック"/>
      <family val="3"/>
      <charset val="128"/>
    </font>
    <font>
      <sz val="9.5"/>
      <color theme="1"/>
      <name val="ＭＳ Ｐゴシック"/>
      <family val="3"/>
      <charset val="128"/>
      <scheme val="minor"/>
    </font>
    <font>
      <sz val="12"/>
      <color theme="3"/>
      <name val="ＭＳ Ｐゴシック"/>
      <family val="3"/>
      <charset val="128"/>
      <scheme val="minor"/>
    </font>
    <font>
      <sz val="12"/>
      <name val="ＭＳ Ｐゴシック"/>
      <family val="3"/>
      <charset val="128"/>
      <scheme val="minor"/>
    </font>
    <font>
      <sz val="11"/>
      <name val="ＭＳ Ｐゴシック"/>
      <family val="3"/>
      <charset val="128"/>
      <scheme val="minor"/>
    </font>
  </fonts>
  <fills count="10">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3999450666829432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79998168889431442"/>
        <bgColor indexed="64"/>
      </patternFill>
    </fill>
  </fills>
  <borders count="10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bottom/>
      <diagonal/>
    </border>
    <border>
      <left/>
      <right style="medium">
        <color indexed="64"/>
      </right>
      <top style="thin">
        <color auto="1"/>
      </top>
      <bottom/>
      <diagonal/>
    </border>
    <border>
      <left/>
      <right style="medium">
        <color indexed="64"/>
      </right>
      <top/>
      <bottom/>
      <diagonal/>
    </border>
    <border>
      <left/>
      <right style="medium">
        <color indexed="64"/>
      </right>
      <top/>
      <bottom style="thin">
        <color auto="1"/>
      </bottom>
      <diagonal/>
    </border>
    <border>
      <left style="medium">
        <color indexed="64"/>
      </left>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right style="medium">
        <color indexed="64"/>
      </right>
      <top/>
      <bottom style="thin">
        <color auto="1"/>
      </bottom>
      <diagonal style="thin">
        <color auto="1"/>
      </diagonal>
    </border>
    <border>
      <left style="thin">
        <color auto="1"/>
      </left>
      <right/>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auto="1"/>
      </left>
      <right style="thin">
        <color auto="1"/>
      </right>
      <top style="medium">
        <color indexed="64"/>
      </top>
      <bottom style="medium">
        <color indexed="64"/>
      </bottom>
      <diagonal/>
    </border>
    <border>
      <left style="medium">
        <color indexed="64"/>
      </left>
      <right/>
      <top style="thin">
        <color auto="1"/>
      </top>
      <bottom style="hair">
        <color indexed="64"/>
      </bottom>
      <diagonal/>
    </border>
    <border>
      <left/>
      <right/>
      <top style="thin">
        <color auto="1"/>
      </top>
      <bottom style="hair">
        <color indexed="64"/>
      </bottom>
      <diagonal/>
    </border>
    <border>
      <left/>
      <right style="medium">
        <color indexed="64"/>
      </right>
      <top style="thin">
        <color auto="1"/>
      </top>
      <bottom style="hair">
        <color indexed="64"/>
      </bottom>
      <diagonal/>
    </border>
    <border>
      <left/>
      <right/>
      <top/>
      <bottom style="hair">
        <color indexed="64"/>
      </bottom>
      <diagonal/>
    </border>
    <border>
      <left style="thin">
        <color auto="1"/>
      </left>
      <right style="thin">
        <color auto="1"/>
      </right>
      <top style="thin">
        <color auto="1"/>
      </top>
      <bottom style="hair">
        <color indexed="64"/>
      </bottom>
      <diagonal/>
    </border>
    <border>
      <left style="thin">
        <color auto="1"/>
      </left>
      <right/>
      <top style="thin">
        <color auto="1"/>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style="thin">
        <color auto="1"/>
      </right>
      <top style="hair">
        <color indexed="64"/>
      </top>
      <bottom style="hair">
        <color indexed="64"/>
      </bottom>
      <diagonal/>
    </border>
    <border>
      <left style="medium">
        <color indexed="64"/>
      </left>
      <right/>
      <top style="hair">
        <color indexed="64"/>
      </top>
      <bottom style="thin">
        <color auto="1"/>
      </bottom>
      <diagonal/>
    </border>
    <border>
      <left/>
      <right/>
      <top style="hair">
        <color indexed="64"/>
      </top>
      <bottom style="thin">
        <color auto="1"/>
      </bottom>
      <diagonal/>
    </border>
    <border>
      <left/>
      <right style="medium">
        <color indexed="64"/>
      </right>
      <top style="hair">
        <color indexed="64"/>
      </top>
      <bottom style="thin">
        <color auto="1"/>
      </bottom>
      <diagonal/>
    </border>
    <border>
      <left style="thin">
        <color auto="1"/>
      </left>
      <right style="thin">
        <color auto="1"/>
      </right>
      <top style="hair">
        <color indexed="64"/>
      </top>
      <bottom style="thin">
        <color auto="1"/>
      </bottom>
      <diagonal/>
    </border>
    <border>
      <left/>
      <right/>
      <top style="hair">
        <color auto="1"/>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auto="1"/>
      </left>
      <right style="thin">
        <color auto="1"/>
      </right>
      <top style="double">
        <color indexed="64"/>
      </top>
      <bottom style="medium">
        <color indexed="64"/>
      </bottom>
      <diagonal/>
    </border>
    <border>
      <left style="thin">
        <color auto="1"/>
      </left>
      <right/>
      <top style="double">
        <color indexed="64"/>
      </top>
      <bottom style="medium">
        <color indexed="64"/>
      </bottom>
      <diagonal/>
    </border>
    <border>
      <left style="thin">
        <color auto="1"/>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double">
        <color indexed="64"/>
      </bottom>
      <diagonal/>
    </border>
    <border>
      <left style="thin">
        <color auto="1"/>
      </left>
      <right/>
      <top/>
      <bottom style="double">
        <color indexed="64"/>
      </bottom>
      <diagonal/>
    </border>
    <border>
      <left style="thin">
        <color auto="1"/>
      </left>
      <right style="thin">
        <color auto="1"/>
      </right>
      <top style="thin">
        <color auto="1"/>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auto="1"/>
      </left>
      <right style="thin">
        <color auto="1"/>
      </right>
      <top/>
      <bottom style="hair">
        <color indexed="64"/>
      </bottom>
      <diagonal/>
    </border>
    <border>
      <left style="medium">
        <color auto="1"/>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thin">
        <color auto="1"/>
      </bottom>
      <diagonal/>
    </border>
    <border>
      <left/>
      <right/>
      <top style="medium">
        <color indexed="64"/>
      </top>
      <bottom style="double">
        <color indexed="64"/>
      </bottom>
      <diagonal/>
    </border>
    <border>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hair">
        <color indexed="64"/>
      </top>
      <bottom/>
      <diagonal/>
    </border>
    <border diagonalDown="1">
      <left/>
      <right style="medium">
        <color indexed="64"/>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style="thin">
        <color indexed="64"/>
      </left>
      <right/>
      <top style="medium">
        <color indexed="64"/>
      </top>
      <bottom style="medium">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left style="thin">
        <color indexed="64"/>
      </left>
      <right/>
      <top style="hair">
        <color indexed="64"/>
      </top>
      <bottom style="hair">
        <color indexed="64"/>
      </bottom>
      <diagonal/>
    </border>
    <border>
      <left style="medium">
        <color indexed="64"/>
      </left>
      <right style="thin">
        <color indexed="64"/>
      </right>
      <top style="thin">
        <color auto="1"/>
      </top>
      <bottom style="hair">
        <color indexed="64"/>
      </bottom>
      <diagonal/>
    </border>
    <border>
      <left style="medium">
        <color indexed="64"/>
      </left>
      <right style="thin">
        <color auto="1"/>
      </right>
      <top style="hair">
        <color indexed="64"/>
      </top>
      <bottom style="hair">
        <color indexed="64"/>
      </bottom>
      <diagonal/>
    </border>
    <border>
      <left/>
      <right style="thin">
        <color auto="1"/>
      </right>
      <top style="hair">
        <color indexed="64"/>
      </top>
      <bottom style="hair">
        <color indexed="64"/>
      </bottom>
      <diagonal/>
    </border>
    <border>
      <left style="medium">
        <color indexed="64"/>
      </left>
      <right style="thin">
        <color indexed="64"/>
      </right>
      <top style="hair">
        <color indexed="64"/>
      </top>
      <bottom style="thin">
        <color auto="1"/>
      </bottom>
      <diagonal/>
    </border>
    <border>
      <left style="thin">
        <color indexed="64"/>
      </left>
      <right style="medium">
        <color indexed="64"/>
      </right>
      <top style="thin">
        <color auto="1"/>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auto="1"/>
      </bottom>
      <diagonal/>
    </border>
    <border diagonalDown="1">
      <left/>
      <right/>
      <top style="medium">
        <color indexed="64"/>
      </top>
      <bottom style="thin">
        <color indexed="64"/>
      </bottom>
      <diagonal style="thin">
        <color indexed="64"/>
      </diagonal>
    </border>
    <border>
      <left/>
      <right style="thin">
        <color auto="1"/>
      </right>
      <top style="thin">
        <color auto="1"/>
      </top>
      <bottom style="hair">
        <color indexed="64"/>
      </bottom>
      <diagonal/>
    </border>
    <border diagonalDown="1">
      <left style="thin">
        <color indexed="64"/>
      </left>
      <right/>
      <top/>
      <bottom style="thin">
        <color indexed="64"/>
      </bottom>
      <diagonal style="thin">
        <color indexed="64"/>
      </diagonal>
    </border>
    <border>
      <left style="thin">
        <color auto="1"/>
      </left>
      <right/>
      <top style="hair">
        <color auto="1"/>
      </top>
      <bottom style="thin">
        <color auto="1"/>
      </bottom>
      <diagonal/>
    </border>
    <border>
      <left style="medium">
        <color indexed="64"/>
      </left>
      <right style="thin">
        <color indexed="64"/>
      </right>
      <top style="medium">
        <color indexed="64"/>
      </top>
      <bottom style="thin">
        <color auto="1"/>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diagonalDown="1">
      <left/>
      <right/>
      <top/>
      <bottom style="thin">
        <color indexed="64"/>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left style="medium">
        <color indexed="64"/>
      </left>
      <right style="thin">
        <color indexed="64"/>
      </right>
      <top style="thin">
        <color auto="1"/>
      </top>
      <bottom/>
      <diagonal/>
    </border>
  </borders>
  <cellStyleXfs count="1">
    <xf numFmtId="0" fontId="0" fillId="0" borderId="0">
      <alignment vertical="center"/>
    </xf>
  </cellStyleXfs>
  <cellXfs count="641">
    <xf numFmtId="0" fontId="0" fillId="0" borderId="0" xfId="0">
      <alignment vertical="center"/>
    </xf>
    <xf numFmtId="0" fontId="3" fillId="0" borderId="0" xfId="0" applyFont="1">
      <alignment vertical="center"/>
    </xf>
    <xf numFmtId="0" fontId="3" fillId="0" borderId="0" xfId="0" applyFont="1" applyBorder="1">
      <alignment vertical="center"/>
    </xf>
    <xf numFmtId="0" fontId="2" fillId="0" borderId="0" xfId="0" applyFont="1">
      <alignment vertical="center"/>
    </xf>
    <xf numFmtId="0" fontId="7" fillId="0" borderId="0" xfId="0" applyFont="1">
      <alignment vertical="center"/>
    </xf>
    <xf numFmtId="0" fontId="9" fillId="0" borderId="0" xfId="0" applyFont="1" applyBorder="1">
      <alignment vertical="center"/>
    </xf>
    <xf numFmtId="0" fontId="9" fillId="0" borderId="0" xfId="0" applyFont="1">
      <alignment vertical="center"/>
    </xf>
    <xf numFmtId="0" fontId="10" fillId="0" borderId="0" xfId="0" applyFont="1" applyBorder="1">
      <alignment vertical="center"/>
    </xf>
    <xf numFmtId="0" fontId="11" fillId="0" borderId="10" xfId="0" applyFont="1" applyBorder="1">
      <alignment vertical="center"/>
    </xf>
    <xf numFmtId="0" fontId="11" fillId="0" borderId="15" xfId="0" applyFont="1" applyBorder="1">
      <alignment vertical="center"/>
    </xf>
    <xf numFmtId="0" fontId="11" fillId="0" borderId="1" xfId="0" applyFont="1" applyBorder="1">
      <alignment vertical="center"/>
    </xf>
    <xf numFmtId="0" fontId="3" fillId="3" borderId="11" xfId="0" quotePrefix="1" applyNumberFormat="1" applyFont="1" applyFill="1" applyBorder="1" applyAlignment="1">
      <alignment horizontal="center" vertical="center"/>
    </xf>
    <xf numFmtId="0" fontId="0" fillId="0" borderId="0" xfId="0" applyFont="1">
      <alignment vertical="center"/>
    </xf>
    <xf numFmtId="0" fontId="2" fillId="3" borderId="11" xfId="0" quotePrefix="1" applyNumberFormat="1" applyFont="1" applyFill="1" applyBorder="1" applyAlignment="1">
      <alignment horizontal="center" vertical="center"/>
    </xf>
    <xf numFmtId="0" fontId="11" fillId="0" borderId="0" xfId="0" applyFont="1">
      <alignment vertical="center"/>
    </xf>
    <xf numFmtId="0" fontId="0" fillId="0" borderId="0" xfId="0" applyFont="1" applyAlignment="1">
      <alignment horizontal="center" vertical="center"/>
    </xf>
    <xf numFmtId="0" fontId="0" fillId="0" borderId="0" xfId="0" applyFont="1" applyBorder="1">
      <alignment vertical="center"/>
    </xf>
    <xf numFmtId="0" fontId="3" fillId="0" borderId="0" xfId="0" applyFont="1" applyAlignment="1">
      <alignment vertical="center" wrapText="1"/>
    </xf>
    <xf numFmtId="0" fontId="3" fillId="0" borderId="13" xfId="0" applyFont="1" applyBorder="1" applyAlignment="1">
      <alignment horizontal="center" vertical="center"/>
    </xf>
    <xf numFmtId="0" fontId="12" fillId="0" borderId="0" xfId="0" applyFont="1">
      <alignment vertical="center"/>
    </xf>
    <xf numFmtId="0" fontId="10" fillId="0" borderId="0" xfId="0" applyFont="1">
      <alignment vertical="center"/>
    </xf>
    <xf numFmtId="0" fontId="0" fillId="9" borderId="0" xfId="0" applyFont="1" applyFill="1" applyBorder="1">
      <alignment vertical="center"/>
    </xf>
    <xf numFmtId="0" fontId="0" fillId="9" borderId="0" xfId="0" applyFont="1" applyFill="1" applyBorder="1" applyAlignment="1">
      <alignment horizontal="right" vertical="center"/>
    </xf>
    <xf numFmtId="0" fontId="0" fillId="0" borderId="0" xfId="0" applyFont="1" applyBorder="1" applyAlignment="1">
      <alignment horizontal="right" vertical="center"/>
    </xf>
    <xf numFmtId="0" fontId="3" fillId="0" borderId="13" xfId="0" applyFont="1" applyBorder="1">
      <alignment vertical="center"/>
    </xf>
    <xf numFmtId="0" fontId="3" fillId="0" borderId="7" xfId="0" applyFont="1" applyBorder="1">
      <alignment vertical="center"/>
    </xf>
    <xf numFmtId="0" fontId="3" fillId="0" borderId="8" xfId="0" applyFont="1" applyBorder="1">
      <alignment vertical="center"/>
    </xf>
    <xf numFmtId="0" fontId="11" fillId="0" borderId="13" xfId="0" applyFont="1" applyBorder="1" applyAlignment="1">
      <alignment horizontal="center" vertical="center"/>
    </xf>
    <xf numFmtId="0" fontId="11" fillId="0" borderId="13" xfId="0" applyFont="1" applyBorder="1">
      <alignment vertical="center"/>
    </xf>
    <xf numFmtId="0" fontId="11" fillId="0" borderId="7" xfId="0" applyFont="1" applyBorder="1">
      <alignment vertical="center"/>
    </xf>
    <xf numFmtId="0" fontId="11" fillId="0" borderId="8" xfId="0" applyFont="1" applyBorder="1">
      <alignment vertical="center"/>
    </xf>
    <xf numFmtId="0" fontId="3" fillId="3" borderId="12" xfId="0" quotePrefix="1" applyNumberFormat="1" applyFont="1" applyFill="1" applyBorder="1" applyAlignment="1">
      <alignment horizontal="center" vertical="center"/>
    </xf>
    <xf numFmtId="0" fontId="0" fillId="9" borderId="39" xfId="0" applyFont="1" applyFill="1" applyBorder="1">
      <alignment vertical="center"/>
    </xf>
    <xf numFmtId="0" fontId="0" fillId="9" borderId="39" xfId="0" applyFont="1" applyFill="1" applyBorder="1" applyAlignment="1">
      <alignment horizontal="right" vertical="center"/>
    </xf>
    <xf numFmtId="0" fontId="0" fillId="9" borderId="43" xfId="0" applyFont="1" applyFill="1" applyBorder="1">
      <alignment vertical="center"/>
    </xf>
    <xf numFmtId="0" fontId="0" fillId="9" borderId="43" xfId="0" applyFont="1" applyFill="1" applyBorder="1" applyAlignment="1">
      <alignment horizontal="right" vertical="center"/>
    </xf>
    <xf numFmtId="0" fontId="3" fillId="9" borderId="40" xfId="0" applyFont="1" applyFill="1" applyBorder="1" applyAlignment="1">
      <alignment horizontal="center" vertical="center"/>
    </xf>
    <xf numFmtId="0" fontId="11" fillId="9" borderId="39" xfId="0" applyFont="1" applyFill="1" applyBorder="1" applyAlignment="1">
      <alignment horizontal="right" vertical="center"/>
    </xf>
    <xf numFmtId="0" fontId="2" fillId="9" borderId="40" xfId="0" applyFont="1" applyFill="1" applyBorder="1" applyAlignment="1">
      <alignment horizontal="center" vertical="center"/>
    </xf>
    <xf numFmtId="0" fontId="2" fillId="9" borderId="45" xfId="0" applyFont="1" applyFill="1" applyBorder="1" applyAlignment="1">
      <alignment horizontal="center" vertical="center"/>
    </xf>
    <xf numFmtId="0" fontId="11" fillId="9" borderId="43" xfId="0" applyFont="1" applyFill="1" applyBorder="1" applyAlignment="1">
      <alignment horizontal="right" vertical="center"/>
    </xf>
    <xf numFmtId="0" fontId="11" fillId="0" borderId="0" xfId="0" applyFont="1" applyBorder="1">
      <alignment vertical="center"/>
    </xf>
    <xf numFmtId="0" fontId="3" fillId="9" borderId="39" xfId="0" applyFont="1" applyFill="1" applyBorder="1">
      <alignment vertical="center"/>
    </xf>
    <xf numFmtId="0" fontId="3" fillId="9" borderId="43" xfId="0" applyFont="1" applyFill="1" applyBorder="1">
      <alignment vertical="center"/>
    </xf>
    <xf numFmtId="0" fontId="3" fillId="9" borderId="50" xfId="0" applyFont="1" applyFill="1" applyBorder="1">
      <alignment vertical="center"/>
    </xf>
    <xf numFmtId="0" fontId="2" fillId="9" borderId="49" xfId="0" applyFont="1" applyFill="1" applyBorder="1" applyAlignment="1">
      <alignment horizontal="center" vertical="center"/>
    </xf>
    <xf numFmtId="0" fontId="3" fillId="0" borderId="39" xfId="0" applyFont="1" applyBorder="1">
      <alignment vertical="center"/>
    </xf>
    <xf numFmtId="0" fontId="2" fillId="0" borderId="40" xfId="0" applyFont="1" applyBorder="1" applyAlignment="1">
      <alignment horizontal="center" vertical="center"/>
    </xf>
    <xf numFmtId="0" fontId="11" fillId="0" borderId="39" xfId="0" applyFont="1" applyBorder="1" applyAlignment="1">
      <alignment horizontal="right" vertical="center"/>
    </xf>
    <xf numFmtId="0" fontId="3" fillId="0" borderId="43" xfId="0" applyFont="1" applyBorder="1">
      <alignment vertical="center"/>
    </xf>
    <xf numFmtId="0" fontId="2" fillId="0" borderId="45" xfId="0" applyFont="1" applyBorder="1" applyAlignment="1">
      <alignment horizontal="center" vertical="center"/>
    </xf>
    <xf numFmtId="0" fontId="11" fillId="0" borderId="43" xfId="0" applyFont="1" applyBorder="1" applyAlignment="1">
      <alignment horizontal="right" vertical="center"/>
    </xf>
    <xf numFmtId="0" fontId="2" fillId="0" borderId="49" xfId="0" applyFont="1" applyBorder="1" applyAlignment="1">
      <alignment horizontal="center" vertical="center"/>
    </xf>
    <xf numFmtId="0" fontId="11" fillId="0" borderId="50" xfId="0" applyFont="1" applyBorder="1" applyAlignment="1">
      <alignment horizontal="right" vertical="center"/>
    </xf>
    <xf numFmtId="0" fontId="3" fillId="8" borderId="13" xfId="0" applyFont="1" applyFill="1" applyBorder="1" applyAlignment="1">
      <alignment horizontal="center" vertical="center" wrapText="1"/>
    </xf>
    <xf numFmtId="0" fontId="3" fillId="0" borderId="25" xfId="0" applyFont="1" applyBorder="1">
      <alignment vertical="center"/>
    </xf>
    <xf numFmtId="0" fontId="2" fillId="0" borderId="39" xfId="0" applyFont="1" applyBorder="1">
      <alignment vertical="center"/>
    </xf>
    <xf numFmtId="0" fontId="0" fillId="0" borderId="39" xfId="0" applyFont="1" applyBorder="1" applyAlignment="1">
      <alignment horizontal="right" vertical="center"/>
    </xf>
    <xf numFmtId="0" fontId="2" fillId="0" borderId="43" xfId="0" applyFont="1" applyBorder="1">
      <alignment vertical="center"/>
    </xf>
    <xf numFmtId="0" fontId="0" fillId="0" borderId="43" xfId="0" applyFont="1" applyBorder="1">
      <alignment vertical="center"/>
    </xf>
    <xf numFmtId="0" fontId="0" fillId="0" borderId="43" xfId="0" applyFont="1" applyBorder="1" applyAlignment="1">
      <alignment horizontal="righ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0" xfId="0" applyFont="1" applyAlignment="1">
      <alignment vertical="center"/>
    </xf>
    <xf numFmtId="0" fontId="3" fillId="8" borderId="13" xfId="0" applyFont="1" applyFill="1" applyBorder="1" applyAlignment="1">
      <alignment horizontal="center" vertical="center"/>
    </xf>
    <xf numFmtId="0" fontId="2" fillId="3" borderId="12" xfId="0" quotePrefix="1" applyNumberFormat="1" applyFont="1" applyFill="1" applyBorder="1" applyAlignment="1">
      <alignment horizontal="center" vertical="center"/>
    </xf>
    <xf numFmtId="0" fontId="3" fillId="0" borderId="28" xfId="0" applyFont="1" applyBorder="1">
      <alignment vertical="center"/>
    </xf>
    <xf numFmtId="0" fontId="3" fillId="8" borderId="35" xfId="0" applyFont="1" applyFill="1" applyBorder="1" applyAlignment="1">
      <alignment horizontal="center" vertical="center"/>
    </xf>
    <xf numFmtId="0" fontId="11" fillId="0" borderId="28" xfId="0" applyFont="1" applyBorder="1">
      <alignment vertical="center"/>
    </xf>
    <xf numFmtId="0" fontId="3" fillId="0" borderId="35" xfId="0" applyFont="1" applyBorder="1" applyAlignment="1">
      <alignment horizontal="center" vertical="center"/>
    </xf>
    <xf numFmtId="0" fontId="3" fillId="0" borderId="35" xfId="0" applyFont="1" applyBorder="1">
      <alignment vertical="center"/>
    </xf>
    <xf numFmtId="0" fontId="3" fillId="0" borderId="56" xfId="0" applyFont="1" applyBorder="1">
      <alignment vertical="center"/>
    </xf>
    <xf numFmtId="0" fontId="3" fillId="8" borderId="32" xfId="0" applyFont="1" applyFill="1" applyBorder="1" applyAlignment="1">
      <alignment horizontal="center" vertical="center"/>
    </xf>
    <xf numFmtId="0" fontId="11" fillId="0" borderId="25" xfId="0" applyFont="1" applyBorder="1">
      <alignment vertical="center"/>
    </xf>
    <xf numFmtId="0" fontId="3" fillId="9" borderId="39" xfId="0" applyFont="1" applyFill="1" applyBorder="1" applyAlignment="1">
      <alignment horizontal="right" vertical="center"/>
    </xf>
    <xf numFmtId="0" fontId="3" fillId="9" borderId="50" xfId="0" applyFont="1" applyFill="1" applyBorder="1" applyAlignment="1">
      <alignment horizontal="right" vertical="center"/>
    </xf>
    <xf numFmtId="0" fontId="3" fillId="9" borderId="40" xfId="0" applyFont="1" applyFill="1" applyBorder="1">
      <alignment vertical="center"/>
    </xf>
    <xf numFmtId="0" fontId="3" fillId="9" borderId="41" xfId="0" applyFont="1" applyFill="1" applyBorder="1">
      <alignment vertical="center"/>
    </xf>
    <xf numFmtId="0" fontId="3" fillId="9" borderId="37" xfId="0" applyFont="1" applyFill="1" applyBorder="1">
      <alignment vertical="center"/>
    </xf>
    <xf numFmtId="0" fontId="3" fillId="9" borderId="43" xfId="0" applyFont="1" applyFill="1" applyBorder="1" applyAlignment="1">
      <alignment vertical="center"/>
    </xf>
    <xf numFmtId="0" fontId="3" fillId="9" borderId="43" xfId="0" applyFont="1" applyFill="1" applyBorder="1" applyAlignment="1">
      <alignment horizontal="right" vertical="center"/>
    </xf>
    <xf numFmtId="0" fontId="3" fillId="9" borderId="47" xfId="0" applyFont="1" applyFill="1" applyBorder="1">
      <alignment vertical="center"/>
    </xf>
    <xf numFmtId="0" fontId="3" fillId="3" borderId="13" xfId="0" quotePrefix="1" applyFont="1" applyFill="1" applyBorder="1" applyAlignment="1">
      <alignment horizontal="center" vertical="center"/>
    </xf>
    <xf numFmtId="0" fontId="11" fillId="0" borderId="0" xfId="0" applyFont="1" applyAlignment="1">
      <alignment horizontal="center" vertical="center"/>
    </xf>
    <xf numFmtId="0" fontId="11" fillId="0" borderId="0" xfId="0" applyFont="1" applyBorder="1" applyAlignment="1">
      <alignment horizontal="center" vertical="center"/>
    </xf>
    <xf numFmtId="0" fontId="3" fillId="0" borderId="52" xfId="0" applyFont="1" applyFill="1" applyBorder="1">
      <alignment vertical="center"/>
    </xf>
    <xf numFmtId="0" fontId="3" fillId="0" borderId="54" xfId="0" applyFont="1" applyFill="1" applyBorder="1" applyAlignment="1">
      <alignment horizontal="center" vertical="center"/>
    </xf>
    <xf numFmtId="0" fontId="3" fillId="0" borderId="54" xfId="0" applyFont="1" applyFill="1" applyBorder="1">
      <alignment vertical="center"/>
    </xf>
    <xf numFmtId="0" fontId="3" fillId="0" borderId="55" xfId="0" applyFont="1" applyFill="1" applyBorder="1">
      <alignment vertical="center"/>
    </xf>
    <xf numFmtId="0" fontId="11" fillId="0" borderId="52" xfId="0" applyFont="1" applyFill="1" applyBorder="1">
      <alignment vertical="center"/>
    </xf>
    <xf numFmtId="0" fontId="11" fillId="0" borderId="54" xfId="0" applyFont="1" applyFill="1" applyBorder="1" applyAlignment="1">
      <alignment horizontal="center" vertical="center"/>
    </xf>
    <xf numFmtId="0" fontId="11" fillId="0" borderId="54" xfId="0" applyFont="1" applyFill="1" applyBorder="1">
      <alignment vertical="center"/>
    </xf>
    <xf numFmtId="0" fontId="11" fillId="0" borderId="55" xfId="0" applyFont="1" applyFill="1" applyBorder="1">
      <alignment vertical="center"/>
    </xf>
    <xf numFmtId="0" fontId="8" fillId="0" borderId="0" xfId="0" applyFont="1" applyBorder="1" applyAlignment="1"/>
    <xf numFmtId="0" fontId="0" fillId="0" borderId="1" xfId="0" applyFont="1" applyBorder="1" applyAlignment="1">
      <alignment horizontal="center" vertical="center"/>
    </xf>
    <xf numFmtId="0" fontId="11" fillId="4" borderId="60" xfId="0" applyFont="1" applyFill="1" applyBorder="1">
      <alignment vertical="center"/>
    </xf>
    <xf numFmtId="0" fontId="0" fillId="0" borderId="0" xfId="0" applyFont="1" applyAlignment="1"/>
    <xf numFmtId="0" fontId="0" fillId="0" borderId="62" xfId="0" applyFont="1" applyBorder="1" applyAlignment="1">
      <alignment horizontal="center" vertical="center"/>
    </xf>
    <xf numFmtId="0" fontId="3" fillId="5" borderId="8"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15" xfId="0" applyFont="1" applyFill="1" applyBorder="1" applyAlignment="1">
      <alignment horizontal="center" vertical="center"/>
    </xf>
    <xf numFmtId="0" fontId="3" fillId="5" borderId="24" xfId="0" applyFont="1" applyFill="1" applyBorder="1" applyAlignment="1">
      <alignment horizontal="center" vertical="center"/>
    </xf>
    <xf numFmtId="0" fontId="3" fillId="3" borderId="20" xfId="0" applyFont="1" applyFill="1" applyBorder="1" applyAlignment="1">
      <alignment horizontal="center" vertical="center"/>
    </xf>
    <xf numFmtId="0" fontId="3" fillId="9" borderId="42" xfId="0" applyFont="1" applyFill="1" applyBorder="1" applyAlignment="1">
      <alignment horizontal="center" vertical="center"/>
    </xf>
    <xf numFmtId="0" fontId="3" fillId="9" borderId="46" xfId="0" applyFont="1" applyFill="1" applyBorder="1" applyAlignment="1">
      <alignment horizontal="center" vertical="center"/>
    </xf>
    <xf numFmtId="0" fontId="3" fillId="9" borderId="40"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5" borderId="27" xfId="0" applyFont="1" applyFill="1" applyBorder="1" applyAlignment="1">
      <alignment horizontal="center" vertical="center"/>
    </xf>
    <xf numFmtId="0" fontId="3" fillId="9" borderId="36" xfId="0" applyFont="1" applyFill="1" applyBorder="1" applyAlignment="1">
      <alignment horizontal="center" vertical="center"/>
    </xf>
    <xf numFmtId="0" fontId="3" fillId="0" borderId="45" xfId="0" applyFont="1" applyBorder="1" applyAlignment="1">
      <alignment horizontal="center" vertical="center"/>
    </xf>
    <xf numFmtId="0" fontId="3" fillId="0" borderId="49" xfId="0" applyFont="1" applyBorder="1" applyAlignment="1">
      <alignment horizontal="center" vertical="center"/>
    </xf>
    <xf numFmtId="0" fontId="3" fillId="0" borderId="40" xfId="0" applyFont="1" applyBorder="1" applyAlignment="1">
      <alignment horizontal="center" vertical="center"/>
    </xf>
    <xf numFmtId="0" fontId="3" fillId="5" borderId="20" xfId="0" applyFont="1" applyFill="1" applyBorder="1" applyAlignment="1">
      <alignment horizontal="center" vertical="center" wrapText="1"/>
    </xf>
    <xf numFmtId="0" fontId="3" fillId="3" borderId="21" xfId="0" applyFont="1" applyFill="1" applyBorder="1" applyAlignment="1">
      <alignment horizontal="center" vertical="center"/>
    </xf>
    <xf numFmtId="0" fontId="0" fillId="0" borderId="39" xfId="0" applyFont="1" applyBorder="1">
      <alignment vertical="center"/>
    </xf>
    <xf numFmtId="0" fontId="11" fillId="0" borderId="39" xfId="0" applyFont="1" applyBorder="1">
      <alignment vertical="center"/>
    </xf>
    <xf numFmtId="0" fontId="3" fillId="3" borderId="57" xfId="0" applyFont="1" applyFill="1" applyBorder="1" applyAlignment="1">
      <alignment horizontal="center" vertical="center"/>
    </xf>
    <xf numFmtId="0" fontId="3" fillId="0" borderId="0" xfId="0" applyFont="1" applyFill="1" applyBorder="1" applyAlignment="1">
      <alignment horizontal="center" vertical="center" wrapText="1"/>
    </xf>
    <xf numFmtId="0" fontId="2" fillId="3" borderId="57" xfId="0" applyFont="1" applyFill="1" applyBorder="1" applyAlignment="1">
      <alignment horizontal="center" vertical="center"/>
    </xf>
    <xf numFmtId="0" fontId="3" fillId="0" borderId="11" xfId="0" applyFont="1" applyBorder="1" applyAlignment="1">
      <alignment horizontal="center" vertical="center"/>
    </xf>
    <xf numFmtId="0" fontId="3" fillId="9" borderId="11" xfId="0" applyFont="1" applyFill="1" applyBorder="1" applyAlignment="1">
      <alignment horizontal="center" vertical="center"/>
    </xf>
    <xf numFmtId="0" fontId="12" fillId="0" borderId="0" xfId="0" applyFont="1" applyFill="1">
      <alignment vertical="center"/>
    </xf>
    <xf numFmtId="0" fontId="3" fillId="0" borderId="16" xfId="0" applyFont="1" applyFill="1" applyBorder="1" applyAlignment="1">
      <alignment horizontal="center" vertical="center" wrapText="1"/>
    </xf>
    <xf numFmtId="0" fontId="11" fillId="0" borderId="0" xfId="0" applyFont="1" applyFill="1" applyBorder="1">
      <alignment vertical="center"/>
    </xf>
    <xf numFmtId="0" fontId="11" fillId="0" borderId="12" xfId="0" applyFont="1" applyFill="1" applyBorder="1">
      <alignment vertical="center"/>
    </xf>
    <xf numFmtId="0" fontId="11" fillId="0" borderId="5" xfId="0" applyFont="1" applyFill="1" applyBorder="1" applyAlignment="1">
      <alignment vertical="center"/>
    </xf>
    <xf numFmtId="0" fontId="11"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18" xfId="0" applyFont="1" applyFill="1" applyBorder="1" applyAlignment="1">
      <alignment horizontal="center" vertical="center"/>
    </xf>
    <xf numFmtId="0" fontId="7" fillId="0" borderId="0" xfId="0" applyFont="1" applyFill="1">
      <alignment vertical="center"/>
    </xf>
    <xf numFmtId="0" fontId="11" fillId="0" borderId="40" xfId="0" applyFont="1" applyBorder="1" applyAlignment="1">
      <alignment horizontal="center" vertical="center"/>
    </xf>
    <xf numFmtId="0" fontId="11" fillId="0" borderId="40" xfId="0" applyFont="1" applyBorder="1">
      <alignment vertical="center"/>
    </xf>
    <xf numFmtId="0" fontId="11" fillId="0" borderId="41" xfId="0" applyFont="1" applyBorder="1">
      <alignment vertical="center"/>
    </xf>
    <xf numFmtId="0" fontId="11" fillId="0" borderId="37" xfId="0" applyFont="1" applyBorder="1">
      <alignment vertical="center"/>
    </xf>
    <xf numFmtId="0" fontId="0" fillId="0" borderId="43" xfId="0" applyFont="1" applyFill="1" applyBorder="1" applyAlignment="1">
      <alignment vertical="center"/>
    </xf>
    <xf numFmtId="0" fontId="0" fillId="0" borderId="47" xfId="0" applyFont="1" applyBorder="1">
      <alignment vertical="center"/>
    </xf>
    <xf numFmtId="0" fontId="3" fillId="9" borderId="75" xfId="0" applyFont="1" applyFill="1" applyBorder="1" applyAlignment="1">
      <alignment horizontal="center" vertical="center"/>
    </xf>
    <xf numFmtId="0" fontId="0" fillId="0" borderId="8" xfId="0" applyFont="1" applyBorder="1">
      <alignment vertical="center"/>
    </xf>
    <xf numFmtId="0" fontId="0" fillId="0" borderId="65" xfId="0" applyFont="1" applyBorder="1">
      <alignment vertical="center"/>
    </xf>
    <xf numFmtId="0" fontId="0" fillId="9" borderId="45" xfId="0" applyFont="1" applyFill="1" applyBorder="1">
      <alignment vertical="center"/>
    </xf>
    <xf numFmtId="0" fontId="11" fillId="9" borderId="45" xfId="0" applyFont="1" applyFill="1" applyBorder="1" applyAlignment="1">
      <alignment horizontal="right" vertical="center"/>
    </xf>
    <xf numFmtId="0" fontId="0" fillId="0" borderId="45" xfId="0" applyFont="1" applyBorder="1">
      <alignment vertical="center"/>
    </xf>
    <xf numFmtId="0" fontId="11" fillId="0" borderId="45" xfId="0" applyFont="1" applyBorder="1" applyAlignment="1">
      <alignment horizontal="right" vertical="center"/>
    </xf>
    <xf numFmtId="0" fontId="3" fillId="9" borderId="45" xfId="0" applyFont="1" applyFill="1" applyBorder="1" applyAlignment="1">
      <alignment vertical="center"/>
    </xf>
    <xf numFmtId="0" fontId="0" fillId="9" borderId="45" xfId="0" applyFont="1" applyFill="1" applyBorder="1" applyAlignment="1">
      <alignment horizontal="right" vertical="center"/>
    </xf>
    <xf numFmtId="0" fontId="11" fillId="0" borderId="50" xfId="0" applyFont="1" applyBorder="1">
      <alignment vertical="center"/>
    </xf>
    <xf numFmtId="0" fontId="3" fillId="9" borderId="83" xfId="0" applyFont="1" applyFill="1" applyBorder="1" applyAlignment="1">
      <alignment horizontal="center" vertical="center"/>
    </xf>
    <xf numFmtId="0" fontId="3" fillId="9" borderId="40" xfId="0" applyFont="1" applyFill="1" applyBorder="1" applyAlignment="1">
      <alignment vertical="center"/>
    </xf>
    <xf numFmtId="0" fontId="2" fillId="3" borderId="93" xfId="0" applyFont="1" applyFill="1" applyBorder="1" applyAlignment="1">
      <alignment horizontal="center" vertical="center"/>
    </xf>
    <xf numFmtId="0" fontId="11" fillId="9" borderId="47" xfId="0" applyFont="1" applyFill="1" applyBorder="1" applyAlignment="1">
      <alignment horizontal="right" vertical="center"/>
    </xf>
    <xf numFmtId="0" fontId="3" fillId="0" borderId="47" xfId="0" applyFont="1" applyBorder="1">
      <alignment vertical="center"/>
    </xf>
    <xf numFmtId="0" fontId="11" fillId="0" borderId="47" xfId="0" applyFont="1" applyBorder="1" applyAlignment="1">
      <alignment horizontal="right" vertical="center"/>
    </xf>
    <xf numFmtId="0" fontId="3" fillId="9" borderId="82" xfId="0" applyFont="1" applyFill="1" applyBorder="1" applyAlignment="1">
      <alignment horizontal="center" vertical="center" wrapText="1"/>
    </xf>
    <xf numFmtId="0" fontId="3" fillId="9" borderId="83" xfId="0" applyFont="1" applyFill="1" applyBorder="1" applyAlignment="1">
      <alignment horizontal="center" vertical="center" wrapText="1"/>
    </xf>
    <xf numFmtId="0" fontId="2" fillId="0" borderId="47" xfId="0" applyFont="1" applyBorder="1">
      <alignment vertical="center"/>
    </xf>
    <xf numFmtId="0" fontId="0" fillId="0" borderId="47" xfId="0" applyFont="1" applyBorder="1" applyAlignment="1">
      <alignment horizontal="right" vertical="center"/>
    </xf>
    <xf numFmtId="0" fontId="3" fillId="9" borderId="85" xfId="0" applyFont="1" applyFill="1" applyBorder="1" applyAlignment="1">
      <alignment horizontal="center" vertical="center" wrapText="1"/>
    </xf>
    <xf numFmtId="0" fontId="3" fillId="2" borderId="20" xfId="0" applyFont="1" applyFill="1" applyBorder="1" applyAlignment="1">
      <alignment horizontal="center" vertical="center"/>
    </xf>
    <xf numFmtId="0" fontId="0" fillId="7" borderId="13" xfId="0" applyFont="1" applyFill="1" applyBorder="1">
      <alignment vertical="center"/>
    </xf>
    <xf numFmtId="0" fontId="3" fillId="2" borderId="8" xfId="0" applyFont="1" applyFill="1" applyBorder="1">
      <alignment vertical="center"/>
    </xf>
    <xf numFmtId="0" fontId="3" fillId="2" borderId="13" xfId="0" applyFont="1" applyFill="1" applyBorder="1">
      <alignment vertical="center"/>
    </xf>
    <xf numFmtId="0" fontId="3" fillId="0" borderId="40" xfId="0" applyFont="1" applyBorder="1" applyAlignment="1">
      <alignment horizontal="center" vertical="center"/>
    </xf>
    <xf numFmtId="0" fontId="3" fillId="0" borderId="45" xfId="0" applyFont="1" applyBorder="1" applyAlignment="1">
      <alignment horizontal="center" vertical="center"/>
    </xf>
    <xf numFmtId="0" fontId="3" fillId="0" borderId="49" xfId="0" applyFont="1" applyBorder="1" applyAlignment="1">
      <alignment horizontal="center" vertical="center"/>
    </xf>
    <xf numFmtId="0" fontId="3" fillId="9" borderId="36" xfId="0" applyFont="1" applyFill="1" applyBorder="1" applyAlignment="1">
      <alignment horizontal="center" vertical="center" wrapText="1"/>
    </xf>
    <xf numFmtId="0" fontId="3" fillId="9" borderId="42" xfId="0" applyFont="1" applyFill="1" applyBorder="1" applyAlignment="1">
      <alignment horizontal="center" vertical="center" wrapText="1"/>
    </xf>
    <xf numFmtId="0" fontId="3" fillId="9" borderId="46"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9" borderId="45" xfId="0" applyFont="1" applyFill="1" applyBorder="1" applyAlignment="1">
      <alignment horizontal="center" vertical="center"/>
    </xf>
    <xf numFmtId="0" fontId="3" fillId="9" borderId="36" xfId="0" applyFont="1" applyFill="1" applyBorder="1" applyAlignment="1">
      <alignment horizontal="center" vertical="center" wrapText="1"/>
    </xf>
    <xf numFmtId="0" fontId="3" fillId="9" borderId="42" xfId="0" applyFont="1" applyFill="1" applyBorder="1" applyAlignment="1">
      <alignment horizontal="center" vertical="center" wrapText="1"/>
    </xf>
    <xf numFmtId="0" fontId="3" fillId="0" borderId="39" xfId="0" applyFont="1" applyBorder="1" applyAlignment="1">
      <alignment horizontal="right" vertical="center"/>
    </xf>
    <xf numFmtId="0" fontId="3" fillId="0" borderId="43" xfId="0" applyFont="1" applyBorder="1" applyAlignment="1">
      <alignment horizontal="right" vertical="center"/>
    </xf>
    <xf numFmtId="0" fontId="3" fillId="0" borderId="47" xfId="0" applyFont="1" applyBorder="1" applyAlignment="1">
      <alignment horizontal="right" vertical="center"/>
    </xf>
    <xf numFmtId="0" fontId="8" fillId="0" borderId="0" xfId="0" applyFont="1" applyBorder="1" applyAlignment="1">
      <alignment horizontal="center"/>
    </xf>
    <xf numFmtId="0" fontId="3" fillId="9" borderId="66" xfId="0" applyFont="1" applyFill="1" applyBorder="1" applyAlignment="1">
      <alignment horizontal="center" vertical="center"/>
    </xf>
    <xf numFmtId="0" fontId="9" fillId="0" borderId="0" xfId="0" applyFont="1" applyAlignment="1">
      <alignment horizontal="center" vertical="center"/>
    </xf>
    <xf numFmtId="0" fontId="3" fillId="3" borderId="69" xfId="0" applyFont="1" applyFill="1" applyBorder="1" applyAlignment="1">
      <alignment horizontal="center" vertical="center"/>
    </xf>
    <xf numFmtId="0" fontId="3" fillId="0" borderId="1" xfId="0" applyFont="1" applyBorder="1" applyAlignment="1">
      <alignment horizontal="center" vertical="center" shrinkToFit="1"/>
    </xf>
    <xf numFmtId="0" fontId="3" fillId="0" borderId="62" xfId="0" applyFont="1" applyBorder="1" applyAlignment="1">
      <alignment horizontal="center" vertical="center" shrinkToFit="1"/>
    </xf>
    <xf numFmtId="0" fontId="3" fillId="9" borderId="85" xfId="0" applyFont="1" applyFill="1" applyBorder="1" applyAlignment="1">
      <alignment horizontal="center" vertical="center"/>
    </xf>
    <xf numFmtId="0" fontId="0" fillId="0" borderId="49" xfId="0" applyFont="1" applyBorder="1">
      <alignment vertical="center"/>
    </xf>
    <xf numFmtId="0" fontId="0" fillId="0" borderId="49" xfId="0" applyFont="1" applyBorder="1" applyAlignment="1">
      <alignment horizontal="right"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51" xfId="0" applyFont="1" applyFill="1" applyBorder="1" applyAlignment="1">
      <alignment horizontal="center" vertical="center" shrinkToFit="1"/>
    </xf>
    <xf numFmtId="0" fontId="3" fillId="0" borderId="52" xfId="0" applyFont="1" applyFill="1" applyBorder="1" applyAlignment="1">
      <alignment vertical="center" wrapText="1"/>
    </xf>
    <xf numFmtId="0" fontId="3" fillId="0" borderId="24" xfId="0" applyFont="1" applyFill="1" applyBorder="1" applyAlignment="1">
      <alignment horizontal="center" vertical="center" shrinkToFit="1"/>
    </xf>
    <xf numFmtId="0" fontId="3" fillId="0" borderId="25" xfId="0" applyFont="1" applyFill="1" applyBorder="1" applyAlignment="1">
      <alignment vertical="center" wrapText="1"/>
    </xf>
    <xf numFmtId="0" fontId="2" fillId="9" borderId="82" xfId="0" applyFont="1" applyFill="1" applyBorder="1" applyAlignment="1">
      <alignment horizontal="center" vertical="center"/>
    </xf>
    <xf numFmtId="0" fontId="3" fillId="9" borderId="68" xfId="0" applyFont="1" applyFill="1" applyBorder="1" applyAlignment="1">
      <alignment horizontal="center" vertical="center"/>
    </xf>
    <xf numFmtId="0" fontId="3" fillId="9" borderId="85" xfId="0" applyFont="1" applyFill="1" applyBorder="1" applyAlignment="1">
      <alignment horizontal="center" vertical="center" wrapText="1"/>
    </xf>
    <xf numFmtId="0" fontId="3" fillId="9" borderId="104" xfId="0" applyFont="1" applyFill="1" applyBorder="1" applyAlignment="1">
      <alignment horizontal="center" vertical="center" wrapText="1"/>
    </xf>
    <xf numFmtId="0" fontId="0" fillId="9" borderId="50" xfId="0" applyFont="1" applyFill="1" applyBorder="1">
      <alignment vertical="center"/>
    </xf>
    <xf numFmtId="0" fontId="3" fillId="9" borderId="50" xfId="0" applyFont="1" applyFill="1" applyBorder="1" applyAlignment="1">
      <alignment horizontal="center" vertical="center"/>
    </xf>
    <xf numFmtId="0" fontId="0" fillId="0" borderId="50" xfId="0" applyFont="1" applyBorder="1">
      <alignment vertical="center"/>
    </xf>
    <xf numFmtId="0" fontId="3" fillId="0" borderId="50" xfId="0" applyFont="1" applyBorder="1" applyAlignment="1">
      <alignment horizontal="center" vertical="center"/>
    </xf>
    <xf numFmtId="0" fontId="2" fillId="9" borderId="83" xfId="0" applyFont="1" applyFill="1" applyBorder="1" applyAlignment="1">
      <alignment horizontal="center" vertical="center"/>
    </xf>
    <xf numFmtId="0" fontId="3" fillId="9" borderId="85" xfId="0" applyFont="1" applyFill="1" applyBorder="1" applyAlignment="1">
      <alignment horizontal="center" vertical="center" wrapText="1"/>
    </xf>
    <xf numFmtId="0" fontId="0" fillId="9" borderId="50" xfId="0" applyFont="1" applyFill="1" applyBorder="1" applyAlignment="1">
      <alignment horizontal="right" vertical="center"/>
    </xf>
    <xf numFmtId="0" fontId="0" fillId="0" borderId="50" xfId="0" applyFont="1" applyBorder="1" applyAlignment="1">
      <alignment horizontal="right" vertical="center"/>
    </xf>
    <xf numFmtId="0" fontId="11" fillId="0" borderId="1" xfId="0" applyFont="1" applyBorder="1" applyAlignment="1">
      <alignment horizontal="center" vertical="center"/>
    </xf>
    <xf numFmtId="0" fontId="3" fillId="0" borderId="40" xfId="0" applyFont="1" applyBorder="1" applyAlignment="1">
      <alignment horizontal="center" vertical="center"/>
    </xf>
    <xf numFmtId="0" fontId="3" fillId="0" borderId="45" xfId="0" applyFont="1" applyBorder="1" applyAlignment="1">
      <alignment horizontal="center" vertical="center"/>
    </xf>
    <xf numFmtId="0" fontId="3" fillId="0" borderId="49" xfId="0" applyFont="1" applyBorder="1" applyAlignment="1">
      <alignment horizontal="center" vertical="center"/>
    </xf>
    <xf numFmtId="0" fontId="0" fillId="0" borderId="10" xfId="0" applyFont="1" applyBorder="1" applyAlignment="1">
      <alignment horizontal="center" vertical="center"/>
    </xf>
    <xf numFmtId="0" fontId="0" fillId="0" borderId="15" xfId="0" applyFont="1" applyBorder="1" applyAlignment="1">
      <alignment vertical="center"/>
    </xf>
    <xf numFmtId="0" fontId="0" fillId="0" borderId="14" xfId="0" applyFont="1" applyBorder="1" applyAlignment="1">
      <alignment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4" xfId="0" applyFont="1" applyBorder="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1"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4" xfId="0" applyFont="1" applyBorder="1" applyAlignment="1">
      <alignment horizontal="center" vertical="center" shrinkToFit="1"/>
    </xf>
    <xf numFmtId="0" fontId="1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Border="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8" fillId="0" borderId="8" xfId="0" applyFont="1" applyBorder="1" applyAlignment="1"/>
    <xf numFmtId="0" fontId="11" fillId="0" borderId="10" xfId="0" applyFont="1" applyBorder="1" applyAlignment="1">
      <alignment horizontal="center" vertical="center"/>
    </xf>
    <xf numFmtId="0" fontId="0" fillId="0" borderId="10" xfId="0" applyBorder="1">
      <alignment vertical="center"/>
    </xf>
    <xf numFmtId="0" fontId="0" fillId="0" borderId="15" xfId="0" applyBorder="1">
      <alignment vertical="center"/>
    </xf>
    <xf numFmtId="0" fontId="0" fillId="0" borderId="14" xfId="0" applyBorder="1">
      <alignment vertical="center"/>
    </xf>
    <xf numFmtId="0" fontId="0" fillId="0" borderId="10" xfId="0" applyBorder="1" applyAlignment="1">
      <alignment vertical="center" wrapText="1"/>
    </xf>
    <xf numFmtId="0" fontId="11" fillId="0" borderId="15" xfId="0" applyFont="1" applyBorder="1" applyAlignment="1">
      <alignment vertical="center" wrapText="1"/>
    </xf>
    <xf numFmtId="0" fontId="11" fillId="0" borderId="14" xfId="0" applyFont="1" applyBorder="1" applyAlignment="1">
      <alignment vertical="center" wrapText="1"/>
    </xf>
    <xf numFmtId="0" fontId="0" fillId="0" borderId="2" xfId="0" applyFont="1" applyBorder="1" applyAlignment="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2"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0" fontId="6" fillId="0" borderId="0" xfId="0" applyFont="1" applyAlignment="1">
      <alignment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4" xfId="0" applyFont="1" applyBorder="1" applyAlignment="1">
      <alignment horizontal="center" vertical="center" shrinkToFit="1"/>
    </xf>
    <xf numFmtId="0" fontId="0" fillId="0" borderId="10" xfId="0"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7" fillId="6" borderId="21" xfId="0" applyFont="1" applyFill="1" applyBorder="1" applyAlignment="1">
      <alignment horizontal="center" vertical="center"/>
    </xf>
    <xf numFmtId="0" fontId="7" fillId="6" borderId="15" xfId="0" applyFont="1" applyFill="1" applyBorder="1" applyAlignment="1">
      <alignment horizontal="center" vertical="center"/>
    </xf>
    <xf numFmtId="0" fontId="7" fillId="6" borderId="22" xfId="0" applyFont="1" applyFill="1" applyBorder="1" applyAlignment="1">
      <alignment horizontal="center" vertical="center"/>
    </xf>
    <xf numFmtId="0" fontId="7" fillId="6" borderId="63"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64"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80" xfId="0" applyFont="1" applyFill="1" applyBorder="1" applyAlignment="1">
      <alignment horizontal="center" vertical="center"/>
    </xf>
    <xf numFmtId="0" fontId="7" fillId="6" borderId="46" xfId="0" applyFont="1" applyFill="1" applyBorder="1" applyAlignment="1">
      <alignment horizontal="center" vertical="center"/>
    </xf>
    <xf numFmtId="0" fontId="7" fillId="6" borderId="47" xfId="0" applyFont="1" applyFill="1" applyBorder="1" applyAlignment="1">
      <alignment horizontal="center" vertical="center"/>
    </xf>
    <xf numFmtId="0" fontId="7" fillId="6" borderId="48" xfId="0" applyFont="1" applyFill="1" applyBorder="1" applyAlignment="1">
      <alignment horizontal="center" vertical="center"/>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0" borderId="36" xfId="0" applyFont="1" applyFill="1" applyBorder="1" applyAlignment="1">
      <alignment vertical="center" wrapText="1"/>
    </xf>
    <xf numFmtId="0" fontId="3" fillId="0" borderId="37" xfId="0" applyFont="1" applyFill="1" applyBorder="1" applyAlignment="1">
      <alignment vertical="center" wrapText="1"/>
    </xf>
    <xf numFmtId="0" fontId="3" fillId="0" borderId="38" xfId="0" applyFont="1" applyFill="1" applyBorder="1" applyAlignment="1">
      <alignment vertical="center" wrapText="1"/>
    </xf>
    <xf numFmtId="0" fontId="3" fillId="0"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7" fillId="6" borderId="94" xfId="0" applyFont="1" applyFill="1" applyBorder="1" applyAlignment="1">
      <alignment horizontal="center" vertical="center"/>
    </xf>
    <xf numFmtId="0" fontId="7" fillId="6" borderId="95" xfId="0" applyFont="1" applyFill="1" applyBorder="1" applyAlignment="1">
      <alignment horizontal="center" vertical="center"/>
    </xf>
    <xf numFmtId="0" fontId="7" fillId="6" borderId="96" xfId="0" applyFont="1" applyFill="1" applyBorder="1" applyAlignment="1">
      <alignment horizontal="center" vertical="center"/>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94" xfId="0" applyFont="1" applyFill="1" applyBorder="1" applyAlignment="1">
      <alignment vertical="center" wrapText="1"/>
    </xf>
    <xf numFmtId="0" fontId="3" fillId="0" borderId="95" xfId="0" applyFont="1" applyFill="1" applyBorder="1" applyAlignment="1">
      <alignment vertical="center" wrapText="1"/>
    </xf>
    <xf numFmtId="0" fontId="3" fillId="0" borderId="96" xfId="0" applyFont="1" applyFill="1" applyBorder="1" applyAlignment="1">
      <alignment vertical="center" wrapText="1"/>
    </xf>
    <xf numFmtId="0" fontId="3" fillId="0" borderId="94" xfId="0" applyFont="1" applyFill="1" applyBorder="1" applyAlignment="1">
      <alignment horizontal="left" vertical="center" wrapText="1"/>
    </xf>
    <xf numFmtId="0" fontId="3" fillId="0" borderId="95" xfId="0" applyFont="1" applyFill="1" applyBorder="1" applyAlignment="1">
      <alignment horizontal="left" vertical="center" wrapText="1"/>
    </xf>
    <xf numFmtId="0" fontId="3" fillId="0" borderId="96" xfId="0" applyFont="1" applyFill="1" applyBorder="1" applyAlignment="1">
      <alignment horizontal="left" vertical="center" wrapText="1"/>
    </xf>
    <xf numFmtId="0" fontId="7" fillId="6" borderId="97" xfId="0" applyFont="1" applyFill="1" applyBorder="1" applyAlignment="1">
      <alignment horizontal="center" vertical="center"/>
    </xf>
    <xf numFmtId="0" fontId="7" fillId="6" borderId="89" xfId="0" applyFont="1" applyFill="1" applyBorder="1" applyAlignment="1">
      <alignment horizontal="center" vertical="center"/>
    </xf>
    <xf numFmtId="0" fontId="7" fillId="6" borderId="80" xfId="0" applyFont="1" applyFill="1" applyBorder="1" applyAlignment="1">
      <alignment horizontal="center" vertical="center"/>
    </xf>
    <xf numFmtId="0" fontId="0" fillId="0" borderId="81" xfId="0" applyFont="1" applyBorder="1" applyAlignment="1">
      <alignment horizontal="left" vertical="center" wrapText="1"/>
    </xf>
    <xf numFmtId="0" fontId="0" fillId="0" borderId="44" xfId="0" applyFont="1" applyBorder="1" applyAlignment="1">
      <alignment horizontal="left" vertical="center" wrapText="1"/>
    </xf>
    <xf numFmtId="0" fontId="0" fillId="0" borderId="92" xfId="0" applyFont="1" applyBorder="1" applyAlignment="1">
      <alignment horizontal="left" vertical="center" wrapText="1"/>
    </xf>
    <xf numFmtId="0" fontId="0" fillId="0" borderId="48" xfId="0" applyFont="1" applyBorder="1" applyAlignment="1">
      <alignment horizontal="left" vertical="center" wrapText="1"/>
    </xf>
    <xf numFmtId="0" fontId="3" fillId="0" borderId="92" xfId="0" applyFont="1" applyBorder="1" applyAlignment="1">
      <alignment vertical="center" wrapText="1"/>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11" fillId="0" borderId="91" xfId="0" applyFont="1" applyBorder="1" applyAlignment="1">
      <alignment horizontal="center" vertical="center"/>
    </xf>
    <xf numFmtId="0" fontId="11" fillId="0" borderId="30" xfId="0" applyFont="1" applyBorder="1" applyAlignment="1">
      <alignment horizontal="center" vertical="center"/>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0" fillId="0" borderId="23" xfId="0" applyFill="1" applyBorder="1" applyAlignment="1">
      <alignment horizontal="center" vertical="center"/>
    </xf>
    <xf numFmtId="0" fontId="0" fillId="0" borderId="3" xfId="0" applyFill="1" applyBorder="1" applyAlignment="1">
      <alignment horizontal="center" vertical="center"/>
    </xf>
    <xf numFmtId="0" fontId="0" fillId="0" borderId="17" xfId="0" applyFill="1" applyBorder="1" applyAlignment="1">
      <alignment horizontal="center" vertical="center"/>
    </xf>
    <xf numFmtId="0" fontId="2" fillId="3" borderId="20" xfId="0" applyFont="1" applyFill="1" applyBorder="1" applyAlignment="1">
      <alignment vertical="center" wrapText="1"/>
    </xf>
    <xf numFmtId="0" fontId="3" fillId="3" borderId="8" xfId="0" applyFont="1" applyFill="1" applyBorder="1" applyAlignment="1">
      <alignment vertical="center" wrapText="1"/>
    </xf>
    <xf numFmtId="0" fontId="3" fillId="3" borderId="19" xfId="0" applyFont="1" applyFill="1" applyBorder="1" applyAlignment="1">
      <alignment vertical="center" wrapText="1"/>
    </xf>
    <xf numFmtId="0" fontId="9" fillId="0" borderId="15" xfId="0" applyFont="1" applyBorder="1" applyAlignment="1">
      <alignment horizontal="center" vertical="center"/>
    </xf>
    <xf numFmtId="0" fontId="9" fillId="0" borderId="22" xfId="0" applyFont="1" applyBorder="1" applyAlignment="1">
      <alignment horizontal="center" vertical="center"/>
    </xf>
    <xf numFmtId="0" fontId="11" fillId="0" borderId="41" xfId="0" applyFont="1" applyBorder="1" applyAlignment="1">
      <alignment horizontal="left" vertical="center" wrapText="1"/>
    </xf>
    <xf numFmtId="0" fontId="11" fillId="0" borderId="38" xfId="0" applyFont="1" applyBorder="1" applyAlignment="1">
      <alignment horizontal="left" vertical="center" wrapText="1"/>
    </xf>
    <xf numFmtId="0" fontId="0" fillId="0" borderId="47" xfId="0" applyFont="1" applyBorder="1" applyAlignment="1">
      <alignment vertical="center" wrapText="1"/>
    </xf>
    <xf numFmtId="0" fontId="0" fillId="0" borderId="48" xfId="0" applyFont="1" applyBorder="1" applyAlignment="1">
      <alignment vertical="center" wrapText="1"/>
    </xf>
    <xf numFmtId="0" fontId="0" fillId="0" borderId="3" xfId="0" applyFont="1" applyBorder="1" applyAlignment="1">
      <alignment vertical="center" wrapText="1"/>
    </xf>
    <xf numFmtId="0" fontId="0" fillId="0" borderId="17" xfId="0" applyFont="1" applyBorder="1" applyAlignment="1">
      <alignment vertical="center"/>
    </xf>
    <xf numFmtId="0" fontId="0" fillId="3" borderId="20" xfId="0" applyFont="1" applyFill="1" applyBorder="1" applyAlignment="1">
      <alignment vertical="center" wrapText="1"/>
    </xf>
    <xf numFmtId="0" fontId="0" fillId="3" borderId="8" xfId="0" applyFont="1" applyFill="1" applyBorder="1" applyAlignment="1">
      <alignment vertical="center" wrapText="1"/>
    </xf>
    <xf numFmtId="0" fontId="0" fillId="3" borderId="19" xfId="0" applyFont="1" applyFill="1" applyBorder="1" applyAlignment="1">
      <alignment vertical="center" wrapText="1"/>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11" fillId="0" borderId="101" xfId="0" applyFont="1" applyBorder="1" applyAlignment="1">
      <alignment horizontal="center" vertical="center"/>
    </xf>
    <xf numFmtId="0" fontId="11" fillId="0" borderId="102" xfId="0" applyFont="1" applyBorder="1" applyAlignment="1">
      <alignment horizontal="center" vertical="center"/>
    </xf>
    <xf numFmtId="0" fontId="11" fillId="0" borderId="103" xfId="0" applyFont="1" applyBorder="1" applyAlignment="1">
      <alignment horizontal="center" vertical="center"/>
    </xf>
    <xf numFmtId="0" fontId="11" fillId="0" borderId="41" xfId="0" applyFont="1" applyFill="1" applyBorder="1" applyAlignment="1">
      <alignment vertical="center" wrapText="1"/>
    </xf>
    <xf numFmtId="0" fontId="11" fillId="0" borderId="38" xfId="0" applyFont="1" applyFill="1" applyBorder="1" applyAlignment="1">
      <alignment vertical="center" wrapText="1"/>
    </xf>
    <xf numFmtId="0" fontId="3" fillId="0" borderId="92" xfId="0" applyFont="1" applyFill="1" applyBorder="1" applyAlignment="1">
      <alignment vertical="center" wrapText="1"/>
    </xf>
    <xf numFmtId="0" fontId="3" fillId="0" borderId="48" xfId="0" applyFont="1" applyFill="1" applyBorder="1" applyAlignment="1">
      <alignment vertical="center" wrapText="1"/>
    </xf>
    <xf numFmtId="0" fontId="11" fillId="0" borderId="41" xfId="0" applyFont="1" applyBorder="1" applyAlignment="1">
      <alignment vertical="center" wrapText="1"/>
    </xf>
    <xf numFmtId="0" fontId="11" fillId="0" borderId="38" xfId="0" applyFont="1" applyBorder="1" applyAlignment="1">
      <alignment vertical="center" wrapText="1"/>
    </xf>
    <xf numFmtId="0" fontId="11" fillId="0" borderId="92" xfId="0" applyFont="1" applyBorder="1" applyAlignment="1">
      <alignment horizontal="left" vertical="center" wrapText="1"/>
    </xf>
    <xf numFmtId="0" fontId="11" fillId="0" borderId="48" xfId="0" applyFont="1" applyBorder="1" applyAlignment="1">
      <alignment horizontal="left" vertical="center" wrapText="1"/>
    </xf>
    <xf numFmtId="0" fontId="11" fillId="0" borderId="81" xfId="0" applyFont="1" applyBorder="1" applyAlignment="1">
      <alignment vertical="center" wrapText="1"/>
    </xf>
    <xf numFmtId="0" fontId="11" fillId="0" borderId="44" xfId="0" applyFont="1" applyBorder="1" applyAlignment="1">
      <alignment vertical="center" wrapText="1"/>
    </xf>
    <xf numFmtId="0" fontId="3" fillId="0" borderId="21" xfId="0" applyFont="1" applyBorder="1" applyAlignment="1">
      <alignment horizontal="left" vertical="center" wrapText="1"/>
    </xf>
    <xf numFmtId="0" fontId="3" fillId="0" borderId="15" xfId="0" applyFont="1" applyBorder="1" applyAlignment="1">
      <alignment horizontal="left" vertical="center" wrapText="1"/>
    </xf>
    <xf numFmtId="0" fontId="3" fillId="0" borderId="22" xfId="0" applyFont="1" applyBorder="1" applyAlignment="1">
      <alignment horizontal="left" vertical="center" wrapText="1"/>
    </xf>
    <xf numFmtId="0" fontId="11" fillId="0" borderId="20" xfId="0" applyFont="1" applyBorder="1" applyAlignment="1">
      <alignment vertical="center" wrapText="1"/>
    </xf>
    <xf numFmtId="0" fontId="11" fillId="0" borderId="8" xfId="0" applyFont="1" applyBorder="1" applyAlignment="1">
      <alignment vertical="center" wrapText="1"/>
    </xf>
    <xf numFmtId="0" fontId="11" fillId="0" borderId="19" xfId="0" applyFont="1" applyBorder="1" applyAlignment="1">
      <alignment vertical="center" wrapText="1"/>
    </xf>
    <xf numFmtId="0" fontId="3" fillId="0" borderId="98" xfId="0" applyFont="1" applyBorder="1" applyAlignment="1">
      <alignment horizontal="left" vertical="center" wrapText="1"/>
    </xf>
    <xf numFmtId="0" fontId="3" fillId="0" borderId="99" xfId="0" applyFont="1" applyBorder="1" applyAlignment="1">
      <alignment horizontal="left" vertical="center" wrapText="1"/>
    </xf>
    <xf numFmtId="0" fontId="3" fillId="0" borderId="100" xfId="0" applyFont="1" applyBorder="1" applyAlignment="1">
      <alignment horizontal="left" vertical="center" wrapText="1"/>
    </xf>
    <xf numFmtId="0" fontId="11" fillId="0" borderId="98" xfId="0" applyFont="1" applyBorder="1" applyAlignment="1">
      <alignment horizontal="left" vertical="center" wrapText="1"/>
    </xf>
    <xf numFmtId="0" fontId="11" fillId="0" borderId="99" xfId="0" applyFont="1" applyBorder="1" applyAlignment="1">
      <alignment horizontal="left" vertical="center" wrapText="1"/>
    </xf>
    <xf numFmtId="0" fontId="11" fillId="0" borderId="100"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0" borderId="21" xfId="0" applyFont="1" applyBorder="1" applyAlignment="1">
      <alignment horizontal="left" vertical="center" wrapText="1"/>
    </xf>
    <xf numFmtId="0" fontId="11" fillId="0" borderId="15" xfId="0" applyFont="1" applyBorder="1" applyAlignment="1">
      <alignment horizontal="left" vertical="center" wrapText="1"/>
    </xf>
    <xf numFmtId="0" fontId="11" fillId="0" borderId="22" xfId="0" applyFont="1" applyBorder="1" applyAlignment="1">
      <alignment horizontal="left" vertical="center" wrapText="1"/>
    </xf>
    <xf numFmtId="0" fontId="0" fillId="0" borderId="98" xfId="0" applyFont="1" applyBorder="1" applyAlignment="1">
      <alignment horizontal="left" vertical="center" wrapText="1"/>
    </xf>
    <xf numFmtId="0" fontId="0" fillId="0" borderId="99" xfId="0" applyFont="1" applyBorder="1" applyAlignment="1">
      <alignment horizontal="left" vertical="center" wrapText="1"/>
    </xf>
    <xf numFmtId="0" fontId="0" fillId="0" borderId="100" xfId="0" applyFont="1" applyBorder="1" applyAlignment="1">
      <alignment horizontal="left" vertical="center" wrapText="1"/>
    </xf>
    <xf numFmtId="0" fontId="3" fillId="0" borderId="41" xfId="0" applyFont="1" applyBorder="1" applyAlignment="1">
      <alignment vertical="center" wrapText="1"/>
    </xf>
    <xf numFmtId="0" fontId="3" fillId="0" borderId="38" xfId="0" applyFont="1" applyBorder="1" applyAlignment="1">
      <alignment vertical="center" wrapText="1"/>
    </xf>
    <xf numFmtId="0" fontId="3" fillId="0" borderId="81" xfId="0" applyFont="1" applyBorder="1" applyAlignment="1">
      <alignment vertical="center" wrapText="1"/>
    </xf>
    <xf numFmtId="0" fontId="3" fillId="0" borderId="44" xfId="0" applyFont="1" applyBorder="1" applyAlignment="1">
      <alignment vertical="center" wrapText="1"/>
    </xf>
    <xf numFmtId="0" fontId="2" fillId="0" borderId="47"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11" fillId="0" borderId="37" xfId="0" applyFont="1" applyBorder="1" applyAlignment="1">
      <alignment horizontal="left" vertical="center" wrapText="1"/>
    </xf>
    <xf numFmtId="0" fontId="0" fillId="0" borderId="41" xfId="0" applyFont="1" applyBorder="1" applyAlignment="1">
      <alignment horizontal="left" vertical="center" wrapText="1"/>
    </xf>
    <xf numFmtId="0" fontId="0" fillId="0" borderId="38" xfId="0" applyFont="1" applyBorder="1" applyAlignment="1">
      <alignment horizontal="left" vertical="center" wrapText="1"/>
    </xf>
    <xf numFmtId="0" fontId="11" fillId="0" borderId="20" xfId="0" applyFont="1" applyBorder="1" applyAlignment="1">
      <alignment horizontal="left" vertical="center" wrapText="1"/>
    </xf>
    <xf numFmtId="0" fontId="11" fillId="0" borderId="8" xfId="0" applyFont="1" applyBorder="1" applyAlignment="1">
      <alignment horizontal="left" vertical="center" wrapText="1"/>
    </xf>
    <xf numFmtId="0" fontId="11" fillId="0" borderId="19" xfId="0" applyFont="1" applyBorder="1" applyAlignment="1">
      <alignment horizontal="left" vertical="center" wrapText="1"/>
    </xf>
    <xf numFmtId="0" fontId="3" fillId="0" borderId="98" xfId="0" applyFont="1" applyBorder="1" applyAlignment="1">
      <alignment vertical="center" wrapText="1"/>
    </xf>
    <xf numFmtId="0" fontId="3" fillId="0" borderId="99" xfId="0" applyFont="1" applyBorder="1" applyAlignment="1">
      <alignment vertical="center" wrapText="1"/>
    </xf>
    <xf numFmtId="0" fontId="3" fillId="0" borderId="100" xfId="0" applyFont="1" applyBorder="1" applyAlignment="1">
      <alignment vertical="center" wrapText="1"/>
    </xf>
    <xf numFmtId="0" fontId="3" fillId="0" borderId="21" xfId="0" applyFont="1" applyBorder="1" applyAlignment="1">
      <alignment vertical="center" wrapText="1"/>
    </xf>
    <xf numFmtId="0" fontId="3" fillId="0" borderId="15" xfId="0" applyFont="1" applyBorder="1" applyAlignment="1">
      <alignment vertical="center" wrapText="1"/>
    </xf>
    <xf numFmtId="0" fontId="3" fillId="0" borderId="22" xfId="0" applyFont="1" applyBorder="1" applyAlignment="1">
      <alignment vertical="center" wrapText="1"/>
    </xf>
    <xf numFmtId="0" fontId="3" fillId="0" borderId="21" xfId="0" applyFont="1" applyFill="1" applyBorder="1" applyAlignment="1">
      <alignment vertical="center" wrapText="1"/>
    </xf>
    <xf numFmtId="0" fontId="3" fillId="0" borderId="15" xfId="0" applyFont="1" applyFill="1" applyBorder="1" applyAlignment="1">
      <alignment vertical="center" wrapText="1"/>
    </xf>
    <xf numFmtId="0" fontId="3" fillId="0" borderId="22" xfId="0" applyFont="1" applyFill="1" applyBorder="1" applyAlignment="1">
      <alignment vertical="center" wrapText="1"/>
    </xf>
    <xf numFmtId="0" fontId="3" fillId="0" borderId="21" xfId="0" applyFont="1" applyFill="1" applyBorder="1" applyAlignment="1">
      <alignment horizontal="left" vertical="center" wrapText="1"/>
    </xf>
    <xf numFmtId="0" fontId="3" fillId="0" borderId="15" xfId="0" applyFont="1" applyFill="1" applyBorder="1" applyAlignment="1">
      <alignment horizontal="left" vertical="center"/>
    </xf>
    <xf numFmtId="0" fontId="3" fillId="0" borderId="22" xfId="0" applyFont="1" applyFill="1" applyBorder="1" applyAlignment="1">
      <alignment horizontal="left" vertical="center"/>
    </xf>
    <xf numFmtId="0" fontId="11" fillId="0" borderId="23" xfId="0" applyFont="1" applyBorder="1" applyAlignment="1">
      <alignment vertical="center" wrapText="1"/>
    </xf>
    <xf numFmtId="0" fontId="11" fillId="0" borderId="3" xfId="0" applyFont="1" applyBorder="1" applyAlignment="1">
      <alignment vertical="center" wrapText="1"/>
    </xf>
    <xf numFmtId="0" fontId="11" fillId="0" borderId="17" xfId="0" applyFont="1" applyBorder="1" applyAlignment="1">
      <alignment vertical="center" wrapText="1"/>
    </xf>
    <xf numFmtId="0" fontId="2" fillId="0" borderId="41" xfId="0" applyFont="1" applyFill="1" applyBorder="1" applyAlignment="1">
      <alignment horizontal="left" vertical="center" wrapText="1"/>
    </xf>
    <xf numFmtId="0" fontId="3" fillId="0" borderId="81"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0" fillId="0" borderId="41" xfId="0" applyFont="1" applyBorder="1" applyAlignment="1">
      <alignment vertical="center" wrapText="1"/>
    </xf>
    <xf numFmtId="0" fontId="0" fillId="0" borderId="38" xfId="0" applyFont="1" applyBorder="1" applyAlignment="1">
      <alignment vertical="center" wrapText="1"/>
    </xf>
    <xf numFmtId="0" fontId="0" fillId="0" borderId="81" xfId="0" applyFont="1" applyBorder="1" applyAlignment="1">
      <alignment vertical="center"/>
    </xf>
    <xf numFmtId="0" fontId="0" fillId="0" borderId="44" xfId="0" applyFont="1" applyBorder="1" applyAlignment="1">
      <alignment vertical="center"/>
    </xf>
    <xf numFmtId="0" fontId="3" fillId="0" borderId="23" xfId="0" applyFont="1" applyBorder="1" applyAlignment="1">
      <alignment vertical="center" wrapText="1"/>
    </xf>
    <xf numFmtId="0" fontId="3" fillId="0" borderId="3" xfId="0" applyFont="1" applyBorder="1" applyAlignment="1">
      <alignment vertical="center" wrapText="1"/>
    </xf>
    <xf numFmtId="0" fontId="3" fillId="0" borderId="17" xfId="0" applyFont="1" applyBorder="1" applyAlignment="1">
      <alignment vertical="center" wrapText="1"/>
    </xf>
    <xf numFmtId="0" fontId="11" fillId="0" borderId="21" xfId="0" applyFont="1" applyBorder="1" applyAlignment="1">
      <alignment vertical="center" wrapText="1"/>
    </xf>
    <xf numFmtId="0" fontId="11" fillId="0" borderId="22" xfId="0" applyFont="1" applyBorder="1" applyAlignment="1">
      <alignment vertical="center" wrapText="1"/>
    </xf>
    <xf numFmtId="0" fontId="11" fillId="0" borderId="81" xfId="0" applyFont="1" applyBorder="1" applyAlignment="1">
      <alignment horizontal="left" vertical="center" wrapText="1"/>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3" fillId="0" borderId="78" xfId="0" applyFont="1" applyBorder="1" applyAlignment="1">
      <alignment horizontal="center" vertical="center"/>
    </xf>
    <xf numFmtId="0" fontId="3" fillId="0" borderId="77"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4" borderId="33" xfId="0" applyFont="1" applyFill="1" applyBorder="1" applyAlignment="1">
      <alignment horizontal="center" vertical="center" wrapText="1"/>
    </xf>
    <xf numFmtId="0" fontId="3" fillId="4" borderId="70"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11" fillId="0" borderId="3" xfId="0" applyFont="1" applyBorder="1" applyAlignment="1">
      <alignment horizontal="left" vertical="center" wrapText="1"/>
    </xf>
    <xf numFmtId="0" fontId="11" fillId="0" borderId="17" xfId="0" applyFont="1" applyBorder="1" applyAlignment="1">
      <alignment horizontal="left" vertical="center" wrapText="1"/>
    </xf>
    <xf numFmtId="0" fontId="11" fillId="0" borderId="39" xfId="0" applyFont="1" applyBorder="1" applyAlignment="1">
      <alignment horizontal="left" vertical="center" wrapText="1"/>
    </xf>
    <xf numFmtId="0" fontId="11" fillId="0" borderId="64" xfId="0" applyFont="1" applyBorder="1" applyAlignment="1">
      <alignment horizontal="left" vertical="center" wrapText="1"/>
    </xf>
    <xf numFmtId="0" fontId="0" fillId="0" borderId="50" xfId="0" applyFont="1" applyBorder="1" applyAlignment="1">
      <alignment horizontal="left" vertical="center" wrapText="1"/>
    </xf>
    <xf numFmtId="0" fontId="0" fillId="0" borderId="67" xfId="0" applyFont="1" applyBorder="1" applyAlignment="1">
      <alignment horizontal="left" vertical="center" wrapText="1"/>
    </xf>
    <xf numFmtId="0" fontId="0" fillId="0" borderId="39" xfId="0" applyFont="1" applyBorder="1" applyAlignment="1">
      <alignment horizontal="left" vertical="center" wrapText="1"/>
    </xf>
    <xf numFmtId="0" fontId="0" fillId="0" borderId="64" xfId="0" applyFont="1" applyBorder="1" applyAlignment="1">
      <alignment horizontal="left" vertical="center" wrapText="1"/>
    </xf>
    <xf numFmtId="0" fontId="0" fillId="0" borderId="8" xfId="0" applyFont="1" applyBorder="1" applyAlignment="1">
      <alignment horizontal="left" vertical="center" wrapText="1"/>
    </xf>
    <xf numFmtId="0" fontId="0" fillId="0" borderId="19" xfId="0" applyFont="1" applyBorder="1" applyAlignment="1">
      <alignment horizontal="left" vertical="center" wrapText="1"/>
    </xf>
    <xf numFmtId="0" fontId="10" fillId="0" borderId="21" xfId="0" applyFont="1" applyBorder="1" applyAlignment="1">
      <alignment horizontal="left" vertical="center" wrapText="1"/>
    </xf>
    <xf numFmtId="0" fontId="10" fillId="0" borderId="15" xfId="0" applyFont="1" applyBorder="1" applyAlignment="1">
      <alignment horizontal="left" vertical="center" wrapText="1"/>
    </xf>
    <xf numFmtId="0" fontId="10" fillId="0" borderId="22" xfId="0" applyFont="1" applyBorder="1" applyAlignment="1">
      <alignment horizontal="left" vertical="center" wrapText="1"/>
    </xf>
    <xf numFmtId="0" fontId="3" fillId="0" borderId="11" xfId="0" applyFont="1" applyBorder="1" applyAlignment="1">
      <alignment horizontal="center" vertical="center"/>
    </xf>
    <xf numFmtId="0" fontId="3" fillId="0" borderId="65" xfId="0" applyFont="1" applyBorder="1" applyAlignment="1">
      <alignment horizontal="center" vertical="center"/>
    </xf>
    <xf numFmtId="0" fontId="3" fillId="0" borderId="75" xfId="0" applyFont="1" applyBorder="1" applyAlignment="1">
      <alignment horizontal="center" vertical="center"/>
    </xf>
    <xf numFmtId="0" fontId="3" fillId="0" borderId="13" xfId="0" applyFont="1" applyBorder="1" applyAlignment="1">
      <alignment horizontal="center" vertical="center"/>
    </xf>
    <xf numFmtId="0" fontId="7" fillId="0" borderId="83"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87" xfId="0" applyFont="1" applyFill="1" applyBorder="1" applyAlignment="1">
      <alignment horizontal="center" vertical="center" wrapText="1"/>
    </xf>
    <xf numFmtId="0" fontId="7" fillId="0" borderId="85"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88" xfId="0" applyFont="1" applyFill="1" applyBorder="1" applyAlignment="1">
      <alignment horizontal="center" vertical="center" wrapText="1"/>
    </xf>
    <xf numFmtId="0" fontId="3" fillId="9" borderId="82" xfId="0" applyFont="1" applyFill="1" applyBorder="1" applyAlignment="1">
      <alignment horizontal="center" vertical="center" wrapText="1"/>
    </xf>
    <xf numFmtId="0" fontId="3" fillId="9" borderId="83" xfId="0" applyFont="1" applyFill="1" applyBorder="1" applyAlignment="1">
      <alignment horizontal="center" vertical="center" wrapText="1"/>
    </xf>
    <xf numFmtId="0" fontId="3" fillId="9" borderId="85" xfId="0" applyFont="1" applyFill="1" applyBorder="1" applyAlignment="1">
      <alignment horizontal="center" vertical="center" wrapText="1"/>
    </xf>
    <xf numFmtId="0" fontId="13" fillId="3" borderId="57" xfId="0" applyFont="1" applyFill="1" applyBorder="1" applyAlignment="1">
      <alignment vertical="center" wrapText="1" shrinkToFit="1"/>
    </xf>
    <xf numFmtId="0" fontId="14" fillId="3" borderId="58" xfId="0" applyFont="1" applyFill="1" applyBorder="1" applyAlignment="1">
      <alignment vertical="center" wrapText="1" shrinkToFit="1"/>
    </xf>
    <xf numFmtId="0" fontId="14" fillId="3" borderId="59" xfId="0" applyFont="1" applyFill="1" applyBorder="1" applyAlignment="1">
      <alignment vertical="center" wrapText="1" shrinkToFit="1"/>
    </xf>
    <xf numFmtId="0" fontId="9" fillId="0" borderId="98" xfId="0" applyFont="1" applyBorder="1" applyAlignment="1">
      <alignment horizontal="left" vertical="center" wrapText="1"/>
    </xf>
    <xf numFmtId="0" fontId="9" fillId="0" borderId="99" xfId="0" applyFont="1" applyBorder="1" applyAlignment="1">
      <alignment horizontal="left" vertical="center" wrapText="1"/>
    </xf>
    <xf numFmtId="0" fontId="9" fillId="0" borderId="100" xfId="0" applyFont="1" applyBorder="1" applyAlignment="1">
      <alignment horizontal="left" vertical="center" wrapText="1"/>
    </xf>
    <xf numFmtId="0" fontId="9" fillId="0" borderId="23" xfId="0" applyFont="1" applyBorder="1" applyAlignment="1">
      <alignment horizontal="center" vertical="center"/>
    </xf>
    <xf numFmtId="0" fontId="9" fillId="0" borderId="3" xfId="0" applyFont="1" applyBorder="1" applyAlignment="1">
      <alignment horizontal="center" vertical="center"/>
    </xf>
    <xf numFmtId="0" fontId="9" fillId="0" borderId="17" xfId="0" applyFont="1" applyBorder="1" applyAlignment="1">
      <alignment horizontal="center" vertical="center"/>
    </xf>
    <xf numFmtId="0" fontId="0" fillId="0" borderId="98" xfId="0" applyFont="1" applyBorder="1" applyAlignment="1">
      <alignment horizontal="center" vertical="center"/>
    </xf>
    <xf numFmtId="0" fontId="3" fillId="0" borderId="3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1" fillId="4" borderId="60" xfId="0" applyFont="1" applyFill="1" applyBorder="1" applyAlignment="1">
      <alignment vertical="center"/>
    </xf>
    <xf numFmtId="0" fontId="11" fillId="4" borderId="61" xfId="0" applyFont="1" applyFill="1" applyBorder="1" applyAlignment="1">
      <alignment vertical="center"/>
    </xf>
    <xf numFmtId="0" fontId="3" fillId="9" borderId="40" xfId="0" applyFont="1" applyFill="1" applyBorder="1" applyAlignment="1">
      <alignment horizontal="center" vertical="center"/>
    </xf>
    <xf numFmtId="0" fontId="3" fillId="9" borderId="45" xfId="0" applyFont="1" applyFill="1" applyBorder="1" applyAlignment="1">
      <alignment horizontal="center" vertical="center"/>
    </xf>
    <xf numFmtId="0" fontId="3" fillId="9" borderId="49" xfId="0" applyFont="1" applyFill="1" applyBorder="1" applyAlignment="1">
      <alignment horizontal="center" vertical="center"/>
    </xf>
    <xf numFmtId="0" fontId="0" fillId="0" borderId="62" xfId="0" applyFont="1" applyBorder="1" applyAlignment="1">
      <alignment horizontal="center" vertical="center"/>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4" borderId="72" xfId="0" applyFont="1" applyFill="1" applyBorder="1" applyAlignment="1">
      <alignment horizontal="center" vertical="center" wrapText="1"/>
    </xf>
    <xf numFmtId="0" fontId="3" fillId="4" borderId="73" xfId="0" applyFont="1" applyFill="1" applyBorder="1" applyAlignment="1">
      <alignment horizontal="center" vertical="center" wrapText="1"/>
    </xf>
    <xf numFmtId="0" fontId="3" fillId="4" borderId="74" xfId="0" applyFont="1" applyFill="1" applyBorder="1" applyAlignment="1">
      <alignment horizontal="center" vertical="center" wrapText="1"/>
    </xf>
    <xf numFmtId="0" fontId="3" fillId="5" borderId="27" xfId="0" applyFont="1" applyFill="1" applyBorder="1" applyAlignment="1">
      <alignment vertical="center" wrapText="1"/>
    </xf>
    <xf numFmtId="0" fontId="3" fillId="5" borderId="28" xfId="0" applyFont="1" applyFill="1" applyBorder="1" applyAlignment="1">
      <alignment vertical="center" wrapText="1"/>
    </xf>
    <xf numFmtId="0" fontId="3" fillId="5" borderId="29" xfId="0" applyFont="1" applyFill="1" applyBorder="1" applyAlignment="1">
      <alignment vertical="center" wrapText="1"/>
    </xf>
    <xf numFmtId="0" fontId="3" fillId="3" borderId="57" xfId="0" applyFont="1" applyFill="1" applyBorder="1" applyAlignment="1">
      <alignment vertical="center" wrapText="1" shrinkToFit="1"/>
    </xf>
    <xf numFmtId="0" fontId="3" fillId="3" borderId="58" xfId="0" applyFont="1" applyFill="1" applyBorder="1" applyAlignment="1">
      <alignment vertical="center" wrapText="1" shrinkToFit="1"/>
    </xf>
    <xf numFmtId="0" fontId="3" fillId="3" borderId="59" xfId="0" applyFont="1" applyFill="1" applyBorder="1" applyAlignment="1">
      <alignment vertical="center" wrapText="1" shrinkToFit="1"/>
    </xf>
    <xf numFmtId="0" fontId="3" fillId="0" borderId="55" xfId="0" applyFont="1" applyFill="1" applyBorder="1" applyAlignment="1">
      <alignment horizontal="center" vertical="center" wrapText="1"/>
    </xf>
    <xf numFmtId="0" fontId="7" fillId="0" borderId="82"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86" xfId="0" applyFont="1" applyFill="1" applyBorder="1" applyAlignment="1">
      <alignment horizontal="center" vertical="center" wrapText="1"/>
    </xf>
    <xf numFmtId="0" fontId="3" fillId="0" borderId="76" xfId="0" applyFont="1" applyBorder="1" applyAlignment="1">
      <alignment horizontal="center" vertical="center"/>
    </xf>
    <xf numFmtId="0" fontId="3" fillId="0" borderId="3" xfId="0" applyFont="1" applyFill="1" applyBorder="1" applyAlignment="1">
      <alignment vertical="center" wrapText="1"/>
    </xf>
    <xf numFmtId="0" fontId="3" fillId="0" borderId="17" xfId="0" applyFont="1" applyFill="1" applyBorder="1" applyAlignment="1">
      <alignment vertical="center" wrapText="1"/>
    </xf>
    <xf numFmtId="0" fontId="3" fillId="0" borderId="39" xfId="0" applyFont="1" applyFill="1" applyBorder="1" applyAlignment="1">
      <alignment vertical="center" wrapText="1"/>
    </xf>
    <xf numFmtId="0" fontId="3" fillId="0" borderId="64" xfId="0" applyFont="1" applyFill="1" applyBorder="1" applyAlignment="1">
      <alignment vertical="center" wrapText="1"/>
    </xf>
    <xf numFmtId="0" fontId="3" fillId="0" borderId="50" xfId="0" applyFont="1" applyFill="1" applyBorder="1" applyAlignment="1">
      <alignment vertical="center" wrapText="1"/>
    </xf>
    <xf numFmtId="0" fontId="3" fillId="0" borderId="67" xfId="0" applyFont="1" applyFill="1" applyBorder="1" applyAlignment="1">
      <alignment vertical="center" wrapText="1"/>
    </xf>
    <xf numFmtId="0" fontId="3" fillId="0" borderId="8" xfId="0" applyFont="1" applyFill="1" applyBorder="1" applyAlignment="1">
      <alignment vertical="center" wrapText="1"/>
    </xf>
    <xf numFmtId="0" fontId="3" fillId="0" borderId="19" xfId="0" applyFont="1" applyFill="1" applyBorder="1" applyAlignment="1">
      <alignment vertical="center" wrapText="1"/>
    </xf>
    <xf numFmtId="0" fontId="7" fillId="0" borderId="36"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67"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31" xfId="0" applyFont="1" applyBorder="1" applyAlignment="1">
      <alignment horizontal="center" vertical="center" wrapText="1" shrinkToFit="1"/>
    </xf>
    <xf numFmtId="0" fontId="3" fillId="0" borderId="25" xfId="0" applyFont="1" applyBorder="1" applyAlignment="1">
      <alignment horizontal="center" vertical="center" wrapText="1" shrinkToFit="1"/>
    </xf>
    <xf numFmtId="0" fontId="3" fillId="0" borderId="71" xfId="0" applyFont="1" applyBorder="1" applyAlignment="1">
      <alignment horizontal="center" vertical="center" wrapText="1" shrinkToFit="1"/>
    </xf>
    <xf numFmtId="0" fontId="3" fillId="0" borderId="1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2" fillId="3" borderId="20" xfId="0" applyFont="1" applyFill="1" applyBorder="1" applyAlignment="1">
      <alignment horizontal="left" vertical="center"/>
    </xf>
    <xf numFmtId="0" fontId="3" fillId="3" borderId="8" xfId="0" applyFont="1" applyFill="1" applyBorder="1" applyAlignment="1">
      <alignment horizontal="left" vertical="center"/>
    </xf>
    <xf numFmtId="0" fontId="3" fillId="3" borderId="19" xfId="0" applyFont="1" applyFill="1" applyBorder="1" applyAlignment="1">
      <alignment horizontal="left" vertical="center"/>
    </xf>
    <xf numFmtId="0" fontId="3" fillId="9" borderId="42" xfId="0" applyFont="1" applyFill="1" applyBorder="1" applyAlignment="1">
      <alignment vertical="center" wrapText="1" shrinkToFit="1"/>
    </xf>
    <xf numFmtId="0" fontId="3" fillId="9" borderId="43" xfId="0" applyFont="1" applyFill="1" applyBorder="1" applyAlignment="1">
      <alignment vertical="center" wrapText="1" shrinkToFit="1"/>
    </xf>
    <xf numFmtId="0" fontId="3" fillId="9" borderId="44" xfId="0" applyFont="1" applyFill="1" applyBorder="1" applyAlignment="1">
      <alignment vertical="center" wrapText="1" shrinkToFit="1"/>
    </xf>
    <xf numFmtId="0" fontId="3" fillId="9" borderId="66" xfId="0" applyFont="1" applyFill="1" applyBorder="1" applyAlignment="1">
      <alignment vertical="center" wrapText="1"/>
    </xf>
    <xf numFmtId="0" fontId="3" fillId="9" borderId="50" xfId="0" applyFont="1" applyFill="1" applyBorder="1" applyAlignment="1">
      <alignment vertical="center" wrapText="1"/>
    </xf>
    <xf numFmtId="0" fontId="3" fillId="9" borderId="67" xfId="0" applyFont="1" applyFill="1" applyBorder="1" applyAlignment="1">
      <alignment vertical="center" wrapText="1"/>
    </xf>
    <xf numFmtId="0" fontId="2" fillId="3" borderId="8" xfId="0" applyFont="1" applyFill="1" applyBorder="1" applyAlignment="1">
      <alignment vertical="center"/>
    </xf>
    <xf numFmtId="0" fontId="3" fillId="3" borderId="8" xfId="0" applyFont="1" applyFill="1" applyBorder="1" applyAlignment="1">
      <alignment vertical="center"/>
    </xf>
    <xf numFmtId="0" fontId="3" fillId="3" borderId="19" xfId="0" applyFont="1" applyFill="1" applyBorder="1" applyAlignment="1">
      <alignment vertical="center"/>
    </xf>
    <xf numFmtId="0" fontId="3" fillId="5" borderId="24" xfId="0" applyFont="1" applyFill="1" applyBorder="1" applyAlignment="1">
      <alignment vertical="center" wrapText="1"/>
    </xf>
    <xf numFmtId="0" fontId="3" fillId="5" borderId="25" xfId="0" applyFont="1" applyFill="1" applyBorder="1" applyAlignment="1">
      <alignment vertical="center" wrapText="1"/>
    </xf>
    <xf numFmtId="0" fontId="3" fillId="5" borderId="26" xfId="0" applyFont="1" applyFill="1" applyBorder="1" applyAlignment="1">
      <alignment vertical="center" wrapText="1"/>
    </xf>
    <xf numFmtId="0" fontId="2"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4" borderId="33" xfId="0" applyFont="1" applyFill="1" applyBorder="1" applyAlignment="1">
      <alignment horizontal="center" vertical="center" shrinkToFit="1"/>
    </xf>
    <xf numFmtId="0" fontId="3" fillId="4" borderId="70" xfId="0" applyFont="1" applyFill="1" applyBorder="1" applyAlignment="1">
      <alignment horizontal="center" vertical="center" shrinkToFit="1"/>
    </xf>
    <xf numFmtId="0" fontId="3" fillId="4" borderId="34" xfId="0" applyFont="1" applyFill="1" applyBorder="1" applyAlignment="1">
      <alignment horizontal="center" vertical="center" shrinkToFit="1"/>
    </xf>
    <xf numFmtId="0" fontId="3" fillId="9" borderId="36" xfId="0" applyFont="1" applyFill="1" applyBorder="1" applyAlignment="1">
      <alignment vertical="center" wrapText="1" shrinkToFit="1"/>
    </xf>
    <xf numFmtId="0" fontId="3" fillId="9" borderId="37" xfId="0" applyFont="1" applyFill="1" applyBorder="1" applyAlignment="1">
      <alignment vertical="center" wrapText="1" shrinkToFit="1"/>
    </xf>
    <xf numFmtId="0" fontId="3" fillId="9" borderId="38" xfId="0" applyFont="1" applyFill="1" applyBorder="1" applyAlignment="1">
      <alignment vertical="center" wrapText="1" shrinkToFit="1"/>
    </xf>
    <xf numFmtId="0" fontId="3" fillId="0" borderId="2"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3" borderId="57" xfId="0" applyFont="1" applyFill="1" applyBorder="1" applyAlignment="1">
      <alignment vertical="center"/>
    </xf>
    <xf numFmtId="0" fontId="3" fillId="9" borderId="23" xfId="0" applyFont="1" applyFill="1" applyBorder="1" applyAlignment="1">
      <alignment vertical="center" wrapText="1"/>
    </xf>
    <xf numFmtId="0" fontId="3" fillId="9" borderId="3" xfId="0" applyFont="1" applyFill="1" applyBorder="1" applyAlignment="1">
      <alignment vertical="center" wrapText="1"/>
    </xf>
    <xf numFmtId="0" fontId="3" fillId="9" borderId="17"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3" fillId="0" borderId="41" xfId="0" applyFont="1" applyFill="1" applyBorder="1" applyAlignment="1">
      <alignment vertical="center" wrapText="1"/>
    </xf>
    <xf numFmtId="0" fontId="2" fillId="3" borderId="57" xfId="0" applyFont="1" applyFill="1" applyBorder="1" applyAlignment="1">
      <alignment vertical="center" wrapText="1"/>
    </xf>
    <xf numFmtId="0" fontId="3" fillId="3" borderId="58" xfId="0" applyFont="1" applyFill="1" applyBorder="1" applyAlignment="1">
      <alignment vertical="center" wrapText="1"/>
    </xf>
    <xf numFmtId="0" fontId="3" fillId="3" borderId="59" xfId="0" applyFont="1" applyFill="1" applyBorder="1" applyAlignment="1">
      <alignment vertical="center" wrapText="1"/>
    </xf>
    <xf numFmtId="0" fontId="3" fillId="9" borderId="46" xfId="0" applyFont="1" applyFill="1" applyBorder="1" applyAlignment="1">
      <alignment vertical="center" wrapText="1" shrinkToFit="1"/>
    </xf>
    <xf numFmtId="0" fontId="3" fillId="9" borderId="47" xfId="0" applyFont="1" applyFill="1" applyBorder="1" applyAlignment="1">
      <alignment vertical="center" wrapText="1" shrinkToFit="1"/>
    </xf>
    <xf numFmtId="0" fontId="3" fillId="9" borderId="48" xfId="0" applyFont="1" applyFill="1" applyBorder="1" applyAlignment="1">
      <alignment vertical="center" wrapText="1" shrinkToFit="1"/>
    </xf>
    <xf numFmtId="0" fontId="3" fillId="5" borderId="20" xfId="0" applyFont="1" applyFill="1" applyBorder="1" applyAlignment="1">
      <alignment vertical="center" wrapText="1"/>
    </xf>
    <xf numFmtId="0" fontId="3" fillId="5" borderId="8" xfId="0" applyFont="1" applyFill="1" applyBorder="1" applyAlignment="1">
      <alignment vertical="center" wrapText="1"/>
    </xf>
    <xf numFmtId="0" fontId="3" fillId="5" borderId="19" xfId="0" applyFont="1" applyFill="1" applyBorder="1" applyAlignment="1">
      <alignment vertical="center" wrapText="1"/>
    </xf>
    <xf numFmtId="0" fontId="3" fillId="3" borderId="21"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9" borderId="63" xfId="0" applyFont="1" applyFill="1" applyBorder="1" applyAlignment="1">
      <alignment vertical="center" wrapText="1"/>
    </xf>
    <xf numFmtId="0" fontId="3" fillId="9" borderId="39" xfId="0" applyFont="1" applyFill="1" applyBorder="1" applyAlignment="1">
      <alignment vertical="center" wrapText="1"/>
    </xf>
    <xf numFmtId="0" fontId="3" fillId="9" borderId="64" xfId="0" applyFont="1" applyFill="1" applyBorder="1" applyAlignment="1">
      <alignment vertical="center" wrapText="1"/>
    </xf>
    <xf numFmtId="0" fontId="3" fillId="9" borderId="20" xfId="0" applyFont="1" applyFill="1" applyBorder="1" applyAlignment="1">
      <alignment vertical="center" wrapText="1"/>
    </xf>
    <xf numFmtId="0" fontId="3" fillId="9" borderId="8" xfId="0" applyFont="1" applyFill="1" applyBorder="1" applyAlignment="1">
      <alignment vertical="center" wrapText="1"/>
    </xf>
    <xf numFmtId="0" fontId="3" fillId="9" borderId="19" xfId="0" applyFont="1" applyFill="1" applyBorder="1" applyAlignment="1">
      <alignment vertical="center" wrapText="1"/>
    </xf>
    <xf numFmtId="0" fontId="13" fillId="3" borderId="20" xfId="0" applyFont="1" applyFill="1" applyBorder="1" applyAlignment="1">
      <alignment vertical="center" wrapText="1" shrinkToFit="1"/>
    </xf>
    <xf numFmtId="0" fontId="14" fillId="3" borderId="8" xfId="0" applyFont="1" applyFill="1" applyBorder="1" applyAlignment="1">
      <alignment vertical="center" wrapText="1" shrinkToFit="1"/>
    </xf>
    <xf numFmtId="0" fontId="14" fillId="3" borderId="19" xfId="0" applyFont="1" applyFill="1" applyBorder="1" applyAlignment="1">
      <alignment vertical="center" wrapText="1" shrinkToFit="1"/>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0" fontId="11" fillId="0" borderId="47" xfId="0" applyFont="1" applyBorder="1" applyAlignment="1">
      <alignment vertical="center"/>
    </xf>
    <xf numFmtId="0" fontId="11" fillId="0" borderId="48" xfId="0" applyFont="1" applyBorder="1" applyAlignment="1">
      <alignment vertical="center"/>
    </xf>
    <xf numFmtId="0" fontId="15" fillId="0" borderId="44" xfId="0" applyFont="1" applyBorder="1" applyAlignment="1">
      <alignment vertical="center" wrapText="1"/>
    </xf>
    <xf numFmtId="0" fontId="3" fillId="9" borderId="46" xfId="0" applyFont="1" applyFill="1" applyBorder="1" applyAlignment="1">
      <alignment vertical="center" wrapText="1"/>
    </xf>
    <xf numFmtId="0" fontId="3" fillId="9" borderId="47" xfId="0" applyFont="1" applyFill="1" applyBorder="1" applyAlignment="1">
      <alignment vertical="center" wrapText="1"/>
    </xf>
    <xf numFmtId="0" fontId="3" fillId="9" borderId="48" xfId="0" applyFont="1" applyFill="1" applyBorder="1" applyAlignment="1">
      <alignment vertical="center" wrapText="1"/>
    </xf>
    <xf numFmtId="0" fontId="8"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3" fillId="0" borderId="91" xfId="0" applyFont="1" applyBorder="1" applyAlignment="1">
      <alignment horizontal="center" vertical="center"/>
    </xf>
    <xf numFmtId="0" fontId="3" fillId="0" borderId="30" xfId="0" applyFont="1" applyBorder="1" applyAlignment="1">
      <alignment horizontal="center" vertical="center"/>
    </xf>
    <xf numFmtId="0" fontId="3" fillId="0" borderId="92" xfId="0" applyFont="1" applyFill="1" applyBorder="1" applyAlignment="1">
      <alignment horizontal="left" vertical="center" wrapText="1"/>
    </xf>
    <xf numFmtId="0" fontId="0" fillId="0" borderId="92" xfId="0" applyFont="1" applyBorder="1" applyAlignment="1">
      <alignment vertical="center"/>
    </xf>
    <xf numFmtId="0" fontId="0" fillId="0" borderId="48" xfId="0" applyFont="1" applyBorder="1" applyAlignment="1">
      <alignment vertical="center"/>
    </xf>
    <xf numFmtId="0" fontId="3" fillId="3" borderId="20" xfId="0" applyFont="1" applyFill="1" applyBorder="1" applyAlignment="1">
      <alignment vertical="center"/>
    </xf>
    <xf numFmtId="0" fontId="6" fillId="0" borderId="63" xfId="0" applyFont="1" applyFill="1" applyBorder="1" applyAlignment="1">
      <alignment vertical="center" wrapText="1"/>
    </xf>
    <xf numFmtId="0" fontId="6" fillId="0" borderId="39" xfId="0" applyFont="1" applyFill="1" applyBorder="1" applyAlignment="1">
      <alignment vertical="center" wrapText="1"/>
    </xf>
    <xf numFmtId="0" fontId="6" fillId="0" borderId="64" xfId="0" applyFont="1" applyFill="1" applyBorder="1" applyAlignment="1">
      <alignment vertical="center" wrapText="1"/>
    </xf>
    <xf numFmtId="0" fontId="6" fillId="0" borderId="94" xfId="0" applyFont="1" applyFill="1" applyBorder="1" applyAlignment="1">
      <alignment vertical="center" wrapText="1"/>
    </xf>
    <xf numFmtId="0" fontId="6" fillId="0" borderId="95" xfId="0" applyFont="1" applyFill="1" applyBorder="1" applyAlignment="1">
      <alignment vertical="center" wrapText="1"/>
    </xf>
    <xf numFmtId="0" fontId="6" fillId="0" borderId="96" xfId="0" applyFont="1" applyFill="1" applyBorder="1" applyAlignment="1">
      <alignment vertical="center" wrapText="1"/>
    </xf>
    <xf numFmtId="0" fontId="6" fillId="0" borderId="46" xfId="0" applyFont="1" applyBorder="1" applyAlignment="1">
      <alignment vertical="center" wrapText="1"/>
    </xf>
    <xf numFmtId="0" fontId="6" fillId="0" borderId="47" xfId="0" applyFont="1" applyBorder="1" applyAlignment="1">
      <alignment vertical="center" wrapText="1"/>
    </xf>
    <xf numFmtId="0" fontId="6" fillId="0" borderId="48" xfId="0" applyFont="1" applyBorder="1" applyAlignment="1">
      <alignment vertical="center" wrapText="1"/>
    </xf>
    <xf numFmtId="0" fontId="8" fillId="2" borderId="57" xfId="0" applyFont="1" applyFill="1" applyBorder="1" applyAlignment="1">
      <alignment horizontal="center" vertical="center"/>
    </xf>
    <xf numFmtId="0" fontId="8" fillId="2" borderId="58" xfId="0" applyFont="1" applyFill="1" applyBorder="1" applyAlignment="1">
      <alignment horizontal="center" vertical="center"/>
    </xf>
    <xf numFmtId="0" fontId="8" fillId="2" borderId="59"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3" fillId="9" borderId="42" xfId="0" applyFont="1" applyFill="1" applyBorder="1" applyAlignment="1">
      <alignment vertical="center" wrapText="1"/>
    </xf>
    <xf numFmtId="0" fontId="3" fillId="9" borderId="43" xfId="0" applyFont="1" applyFill="1" applyBorder="1" applyAlignment="1">
      <alignment vertical="center" wrapText="1"/>
    </xf>
    <xf numFmtId="0" fontId="3" fillId="9" borderId="44" xfId="0" applyFont="1" applyFill="1" applyBorder="1" applyAlignment="1">
      <alignment vertical="center" wrapText="1"/>
    </xf>
    <xf numFmtId="0" fontId="3" fillId="9" borderId="36" xfId="0" applyFont="1" applyFill="1" applyBorder="1" applyAlignment="1">
      <alignment vertical="center" wrapText="1"/>
    </xf>
    <xf numFmtId="0" fontId="3" fillId="9" borderId="37" xfId="0" applyFont="1" applyFill="1" applyBorder="1" applyAlignment="1">
      <alignment vertical="center" wrapText="1"/>
    </xf>
    <xf numFmtId="0" fontId="3" fillId="9" borderId="38" xfId="0" applyFont="1" applyFill="1" applyBorder="1" applyAlignment="1">
      <alignment vertical="center" wrapText="1"/>
    </xf>
    <xf numFmtId="0" fontId="6" fillId="0" borderId="21" xfId="0" applyFont="1" applyFill="1" applyBorder="1" applyAlignment="1">
      <alignment vertical="center" wrapText="1"/>
    </xf>
    <xf numFmtId="0" fontId="6" fillId="0" borderId="15" xfId="0" applyFont="1" applyFill="1" applyBorder="1" applyAlignment="1">
      <alignment vertical="center" wrapText="1"/>
    </xf>
    <xf numFmtId="0" fontId="6" fillId="0" borderId="22"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161060</xdr:colOff>
      <xdr:row>9</xdr:row>
      <xdr:rowOff>30307</xdr:rowOff>
    </xdr:from>
    <xdr:to>
      <xdr:col>12</xdr:col>
      <xdr:colOff>475385</xdr:colOff>
      <xdr:row>10</xdr:row>
      <xdr:rowOff>116032</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304685" y="2573482"/>
          <a:ext cx="1123950"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opLeftCell="A4" zoomScaleNormal="100" workbookViewId="0"/>
  </sheetViews>
  <sheetFormatPr defaultRowHeight="13.5" x14ac:dyDescent="0.15"/>
  <cols>
    <col min="1" max="1" width="3.125" style="12" customWidth="1"/>
    <col min="2" max="5" width="5.125" style="12" customWidth="1"/>
    <col min="6" max="7" width="7.25" style="12" customWidth="1"/>
    <col min="8" max="17" width="10.625" style="12" customWidth="1"/>
    <col min="18" max="16384" width="9" style="12"/>
  </cols>
  <sheetData>
    <row r="1" spans="1:18" ht="3.75" customHeight="1" x14ac:dyDescent="0.15"/>
    <row r="2" spans="1:18" ht="17.25" x14ac:dyDescent="0.15">
      <c r="B2" s="253" t="s">
        <v>92</v>
      </c>
      <c r="C2" s="253"/>
      <c r="D2" s="253"/>
      <c r="E2" s="253"/>
      <c r="F2" s="253"/>
      <c r="G2" s="253"/>
      <c r="H2" s="253"/>
      <c r="I2" s="253"/>
      <c r="J2" s="253"/>
      <c r="K2" s="253"/>
      <c r="L2" s="253"/>
      <c r="M2" s="253"/>
      <c r="N2" s="253"/>
      <c r="O2" s="253"/>
      <c r="P2" s="253"/>
      <c r="Q2" s="253"/>
    </row>
    <row r="3" spans="1:18" x14ac:dyDescent="0.15">
      <c r="B3" s="15"/>
      <c r="C3" s="83"/>
      <c r="D3" s="83"/>
      <c r="E3" s="83"/>
      <c r="F3" s="83"/>
      <c r="G3" s="84"/>
      <c r="H3" s="83"/>
      <c r="I3" s="83"/>
      <c r="J3" s="83"/>
      <c r="K3" s="83"/>
      <c r="L3" s="83"/>
      <c r="M3" s="83"/>
      <c r="N3" s="83"/>
      <c r="O3" s="83"/>
    </row>
    <row r="4" spans="1:18" ht="24.75" customHeight="1" x14ac:dyDescent="0.15">
      <c r="G4" s="61"/>
      <c r="H4" s="61"/>
      <c r="I4" s="61"/>
      <c r="J4" s="62"/>
      <c r="K4" s="207" t="s">
        <v>9</v>
      </c>
      <c r="L4" s="213"/>
      <c r="M4" s="254" t="s">
        <v>107</v>
      </c>
      <c r="N4" s="255"/>
      <c r="O4" s="255"/>
      <c r="P4" s="255"/>
      <c r="Q4" s="256"/>
    </row>
    <row r="5" spans="1:18" ht="24.75" customHeight="1" x14ac:dyDescent="0.15">
      <c r="G5" s="16"/>
      <c r="H5" s="61"/>
      <c r="I5" s="61"/>
      <c r="J5" s="62"/>
      <c r="K5" s="207" t="s">
        <v>6</v>
      </c>
      <c r="L5" s="213"/>
      <c r="M5" s="257" t="s">
        <v>108</v>
      </c>
      <c r="N5" s="258"/>
      <c r="O5" s="258"/>
      <c r="P5" s="258"/>
      <c r="Q5" s="259"/>
    </row>
    <row r="6" spans="1:18" ht="24" customHeight="1" x14ac:dyDescent="0.15">
      <c r="B6" s="238" t="s">
        <v>106</v>
      </c>
      <c r="C6" s="238"/>
      <c r="D6" s="238"/>
      <c r="E6" s="238"/>
      <c r="F6" s="238"/>
      <c r="G6" s="238"/>
      <c r="H6" s="238"/>
      <c r="I6" s="238"/>
      <c r="J6" s="238"/>
      <c r="K6" s="238"/>
      <c r="L6" s="238"/>
      <c r="M6" s="238"/>
    </row>
    <row r="7" spans="1:18" ht="30.75" customHeight="1" x14ac:dyDescent="0.15">
      <c r="B7" s="220" t="s">
        <v>3</v>
      </c>
      <c r="C7" s="233"/>
      <c r="D7" s="233"/>
      <c r="E7" s="234"/>
      <c r="F7" s="239" t="s">
        <v>4</v>
      </c>
      <c r="G7" s="213"/>
      <c r="H7" s="260" t="s">
        <v>109</v>
      </c>
      <c r="I7" s="261"/>
      <c r="J7" s="261"/>
      <c r="K7" s="261"/>
      <c r="L7" s="261"/>
      <c r="M7" s="261"/>
      <c r="N7" s="261"/>
      <c r="O7" s="261"/>
      <c r="P7" s="261"/>
      <c r="Q7" s="262"/>
    </row>
    <row r="8" spans="1:18" ht="30.75" customHeight="1" x14ac:dyDescent="0.15">
      <c r="B8" s="235"/>
      <c r="C8" s="236"/>
      <c r="D8" s="236"/>
      <c r="E8" s="237"/>
      <c r="F8" s="239" t="s">
        <v>1</v>
      </c>
      <c r="G8" s="209"/>
      <c r="H8" s="240" t="s">
        <v>110</v>
      </c>
      <c r="I8" s="241"/>
      <c r="J8" s="241"/>
      <c r="K8" s="241"/>
      <c r="L8" s="241"/>
      <c r="M8" s="241"/>
      <c r="N8" s="241"/>
      <c r="O8" s="241"/>
      <c r="P8" s="241"/>
      <c r="Q8" s="242"/>
    </row>
    <row r="9" spans="1:18" ht="30.75" customHeight="1" x14ac:dyDescent="0.15">
      <c r="B9" s="235"/>
      <c r="C9" s="236"/>
      <c r="D9" s="236"/>
      <c r="E9" s="237"/>
      <c r="F9" s="220" t="s">
        <v>0</v>
      </c>
      <c r="G9" s="234"/>
      <c r="H9" s="243" t="s">
        <v>111</v>
      </c>
      <c r="I9" s="244"/>
      <c r="J9" s="244"/>
      <c r="K9" s="244"/>
      <c r="L9" s="244"/>
      <c r="M9" s="244"/>
      <c r="N9" s="244"/>
      <c r="O9" s="244"/>
      <c r="P9" s="244"/>
      <c r="Q9" s="245"/>
    </row>
    <row r="10" spans="1:18" x14ac:dyDescent="0.15">
      <c r="A10" s="63"/>
      <c r="B10" s="220" t="s">
        <v>29</v>
      </c>
      <c r="C10" s="221"/>
      <c r="D10" s="221"/>
      <c r="E10" s="221"/>
      <c r="F10" s="221"/>
      <c r="G10" s="222"/>
      <c r="H10" s="226" t="s">
        <v>28</v>
      </c>
      <c r="I10" s="227"/>
      <c r="J10" s="227"/>
      <c r="K10" s="227"/>
      <c r="L10" s="227"/>
      <c r="M10" s="227"/>
      <c r="N10" s="227"/>
      <c r="O10" s="227"/>
      <c r="P10" s="227"/>
      <c r="Q10" s="228"/>
      <c r="R10" s="63"/>
    </row>
    <row r="11" spans="1:18" x14ac:dyDescent="0.15">
      <c r="A11" s="63"/>
      <c r="B11" s="223"/>
      <c r="C11" s="224"/>
      <c r="D11" s="224"/>
      <c r="E11" s="224"/>
      <c r="F11" s="224"/>
      <c r="G11" s="225"/>
      <c r="H11" s="223"/>
      <c r="I11" s="224"/>
      <c r="J11" s="224"/>
      <c r="K11" s="224"/>
      <c r="L11" s="224"/>
      <c r="M11" s="224"/>
      <c r="N11" s="224"/>
      <c r="O11" s="224"/>
      <c r="P11" s="224"/>
      <c r="Q11" s="225"/>
      <c r="R11" s="63"/>
    </row>
    <row r="12" spans="1:18" ht="28.5" customHeight="1" x14ac:dyDescent="0.15">
      <c r="A12" s="63"/>
      <c r="B12" s="229" t="s">
        <v>2</v>
      </c>
      <c r="C12" s="230"/>
      <c r="D12" s="230"/>
      <c r="E12" s="230"/>
      <c r="F12" s="229" t="s">
        <v>4</v>
      </c>
      <c r="G12" s="231"/>
      <c r="H12" s="232" t="s">
        <v>112</v>
      </c>
      <c r="I12" s="232"/>
      <c r="J12" s="232"/>
      <c r="K12" s="232"/>
      <c r="L12" s="232"/>
      <c r="M12" s="232"/>
      <c r="N12" s="232"/>
      <c r="O12" s="232"/>
      <c r="P12" s="232"/>
      <c r="Q12" s="232"/>
      <c r="R12" s="63"/>
    </row>
    <row r="13" spans="1:18" ht="28.5" customHeight="1" x14ac:dyDescent="0.15">
      <c r="A13" s="63"/>
      <c r="B13" s="230"/>
      <c r="C13" s="230"/>
      <c r="D13" s="230"/>
      <c r="E13" s="230"/>
      <c r="F13" s="229" t="s">
        <v>1</v>
      </c>
      <c r="G13" s="230"/>
      <c r="H13" s="232" t="s">
        <v>113</v>
      </c>
      <c r="I13" s="232"/>
      <c r="J13" s="232"/>
      <c r="K13" s="232"/>
      <c r="L13" s="232"/>
      <c r="M13" s="232"/>
      <c r="N13" s="232"/>
      <c r="O13" s="232"/>
      <c r="P13" s="232"/>
      <c r="Q13" s="232"/>
      <c r="R13" s="63"/>
    </row>
    <row r="14" spans="1:18" x14ac:dyDescent="0.15">
      <c r="A14" s="63"/>
      <c r="B14" s="246" t="s">
        <v>5</v>
      </c>
      <c r="C14" s="233"/>
      <c r="D14" s="233"/>
      <c r="E14" s="233"/>
      <c r="F14" s="233"/>
      <c r="G14" s="234"/>
      <c r="H14" s="250" t="s">
        <v>8</v>
      </c>
      <c r="I14" s="251"/>
      <c r="J14" s="251"/>
      <c r="K14" s="251"/>
      <c r="L14" s="251"/>
      <c r="M14" s="251"/>
      <c r="N14" s="251"/>
      <c r="O14" s="251"/>
      <c r="P14" s="251"/>
      <c r="Q14" s="252"/>
      <c r="R14" s="63"/>
    </row>
    <row r="15" spans="1:18" x14ac:dyDescent="0.15">
      <c r="A15" s="63"/>
      <c r="B15" s="235"/>
      <c r="C15" s="236"/>
      <c r="D15" s="236"/>
      <c r="E15" s="236"/>
      <c r="F15" s="236"/>
      <c r="G15" s="237"/>
      <c r="H15" s="214" t="s">
        <v>114</v>
      </c>
      <c r="I15" s="215"/>
      <c r="J15" s="215"/>
      <c r="K15" s="215"/>
      <c r="L15" s="215"/>
      <c r="M15" s="215"/>
      <c r="N15" s="215"/>
      <c r="O15" s="215"/>
      <c r="P15" s="215"/>
      <c r="Q15" s="216"/>
      <c r="R15" s="63"/>
    </row>
    <row r="16" spans="1:18" x14ac:dyDescent="0.15">
      <c r="A16" s="63"/>
      <c r="B16" s="235"/>
      <c r="C16" s="236"/>
      <c r="D16" s="236"/>
      <c r="E16" s="236"/>
      <c r="F16" s="236"/>
      <c r="G16" s="237"/>
      <c r="H16" s="214"/>
      <c r="I16" s="215"/>
      <c r="J16" s="215"/>
      <c r="K16" s="215"/>
      <c r="L16" s="215"/>
      <c r="M16" s="215"/>
      <c r="N16" s="215"/>
      <c r="O16" s="215"/>
      <c r="P16" s="215"/>
      <c r="Q16" s="216"/>
      <c r="R16" s="63"/>
    </row>
    <row r="17" spans="1:18" x14ac:dyDescent="0.15">
      <c r="A17" s="63"/>
      <c r="B17" s="235"/>
      <c r="C17" s="236"/>
      <c r="D17" s="236"/>
      <c r="E17" s="236"/>
      <c r="F17" s="236"/>
      <c r="G17" s="237"/>
      <c r="H17" s="214"/>
      <c r="I17" s="215"/>
      <c r="J17" s="215"/>
      <c r="K17" s="215"/>
      <c r="L17" s="215"/>
      <c r="M17" s="215"/>
      <c r="N17" s="215"/>
      <c r="O17" s="215"/>
      <c r="P17" s="215"/>
      <c r="Q17" s="216"/>
      <c r="R17" s="63"/>
    </row>
    <row r="18" spans="1:18" x14ac:dyDescent="0.15">
      <c r="A18" s="63"/>
      <c r="B18" s="235"/>
      <c r="C18" s="236"/>
      <c r="D18" s="236"/>
      <c r="E18" s="236"/>
      <c r="F18" s="236"/>
      <c r="G18" s="237"/>
      <c r="H18" s="214"/>
      <c r="I18" s="215"/>
      <c r="J18" s="215"/>
      <c r="K18" s="215"/>
      <c r="L18" s="215"/>
      <c r="M18" s="215"/>
      <c r="N18" s="215"/>
      <c r="O18" s="215"/>
      <c r="P18" s="215"/>
      <c r="Q18" s="216"/>
      <c r="R18" s="63"/>
    </row>
    <row r="19" spans="1:18" x14ac:dyDescent="0.15">
      <c r="A19" s="63"/>
      <c r="B19" s="235"/>
      <c r="C19" s="236"/>
      <c r="D19" s="236"/>
      <c r="E19" s="236"/>
      <c r="F19" s="236"/>
      <c r="G19" s="237"/>
      <c r="H19" s="214"/>
      <c r="I19" s="215"/>
      <c r="J19" s="215"/>
      <c r="K19" s="215"/>
      <c r="L19" s="215"/>
      <c r="M19" s="215"/>
      <c r="N19" s="215"/>
      <c r="O19" s="215"/>
      <c r="P19" s="215"/>
      <c r="Q19" s="216"/>
      <c r="R19" s="63"/>
    </row>
    <row r="20" spans="1:18" x14ac:dyDescent="0.15">
      <c r="A20" s="63"/>
      <c r="B20" s="235"/>
      <c r="C20" s="236"/>
      <c r="D20" s="236"/>
      <c r="E20" s="236"/>
      <c r="F20" s="236"/>
      <c r="G20" s="237"/>
      <c r="H20" s="214"/>
      <c r="I20" s="215"/>
      <c r="J20" s="215"/>
      <c r="K20" s="215"/>
      <c r="L20" s="215"/>
      <c r="M20" s="215"/>
      <c r="N20" s="215"/>
      <c r="O20" s="215"/>
      <c r="P20" s="215"/>
      <c r="Q20" s="216"/>
      <c r="R20" s="63"/>
    </row>
    <row r="21" spans="1:18" x14ac:dyDescent="0.15">
      <c r="A21" s="63"/>
      <c r="B21" s="235"/>
      <c r="C21" s="236"/>
      <c r="D21" s="236"/>
      <c r="E21" s="236"/>
      <c r="F21" s="236"/>
      <c r="G21" s="237"/>
      <c r="H21" s="214"/>
      <c r="I21" s="215"/>
      <c r="J21" s="215"/>
      <c r="K21" s="215"/>
      <c r="L21" s="215"/>
      <c r="M21" s="215"/>
      <c r="N21" s="215"/>
      <c r="O21" s="215"/>
      <c r="P21" s="215"/>
      <c r="Q21" s="216"/>
      <c r="R21" s="63"/>
    </row>
    <row r="22" spans="1:18" x14ac:dyDescent="0.15">
      <c r="A22" s="63"/>
      <c r="B22" s="235"/>
      <c r="C22" s="236"/>
      <c r="D22" s="236"/>
      <c r="E22" s="236"/>
      <c r="F22" s="236"/>
      <c r="G22" s="237"/>
      <c r="H22" s="214"/>
      <c r="I22" s="215"/>
      <c r="J22" s="215"/>
      <c r="K22" s="215"/>
      <c r="L22" s="215"/>
      <c r="M22" s="215"/>
      <c r="N22" s="215"/>
      <c r="O22" s="215"/>
      <c r="P22" s="215"/>
      <c r="Q22" s="216"/>
      <c r="R22" s="63"/>
    </row>
    <row r="23" spans="1:18" x14ac:dyDescent="0.15">
      <c r="A23" s="63"/>
      <c r="B23" s="235"/>
      <c r="C23" s="236"/>
      <c r="D23" s="236"/>
      <c r="E23" s="236"/>
      <c r="F23" s="236"/>
      <c r="G23" s="237"/>
      <c r="H23" s="214"/>
      <c r="I23" s="215"/>
      <c r="J23" s="215"/>
      <c r="K23" s="215"/>
      <c r="L23" s="215"/>
      <c r="M23" s="215"/>
      <c r="N23" s="215"/>
      <c r="O23" s="215"/>
      <c r="P23" s="215"/>
      <c r="Q23" s="216"/>
      <c r="R23" s="63"/>
    </row>
    <row r="24" spans="1:18" x14ac:dyDescent="0.15">
      <c r="A24" s="63"/>
      <c r="B24" s="235"/>
      <c r="C24" s="236"/>
      <c r="D24" s="236"/>
      <c r="E24" s="236"/>
      <c r="F24" s="236"/>
      <c r="G24" s="237"/>
      <c r="H24" s="214"/>
      <c r="I24" s="215"/>
      <c r="J24" s="215"/>
      <c r="K24" s="215"/>
      <c r="L24" s="215"/>
      <c r="M24" s="215"/>
      <c r="N24" s="215"/>
      <c r="O24" s="215"/>
      <c r="P24" s="215"/>
      <c r="Q24" s="216"/>
      <c r="R24" s="63"/>
    </row>
    <row r="25" spans="1:18" x14ac:dyDescent="0.15">
      <c r="A25" s="63"/>
      <c r="B25" s="235"/>
      <c r="C25" s="236"/>
      <c r="D25" s="236"/>
      <c r="E25" s="236"/>
      <c r="F25" s="236"/>
      <c r="G25" s="237"/>
      <c r="H25" s="214"/>
      <c r="I25" s="215"/>
      <c r="J25" s="215"/>
      <c r="K25" s="215"/>
      <c r="L25" s="215"/>
      <c r="M25" s="215"/>
      <c r="N25" s="215"/>
      <c r="O25" s="215"/>
      <c r="P25" s="215"/>
      <c r="Q25" s="216"/>
      <c r="R25" s="63"/>
    </row>
    <row r="26" spans="1:18" x14ac:dyDescent="0.15">
      <c r="A26" s="63"/>
      <c r="B26" s="235"/>
      <c r="C26" s="236"/>
      <c r="D26" s="236"/>
      <c r="E26" s="236"/>
      <c r="F26" s="236"/>
      <c r="G26" s="237"/>
      <c r="H26" s="214"/>
      <c r="I26" s="215"/>
      <c r="J26" s="215"/>
      <c r="K26" s="215"/>
      <c r="L26" s="215"/>
      <c r="M26" s="215"/>
      <c r="N26" s="215"/>
      <c r="O26" s="215"/>
      <c r="P26" s="215"/>
      <c r="Q26" s="216"/>
      <c r="R26" s="63"/>
    </row>
    <row r="27" spans="1:18" x14ac:dyDescent="0.15">
      <c r="A27" s="63"/>
      <c r="B27" s="235"/>
      <c r="C27" s="236"/>
      <c r="D27" s="236"/>
      <c r="E27" s="236"/>
      <c r="F27" s="236"/>
      <c r="G27" s="237"/>
      <c r="H27" s="214"/>
      <c r="I27" s="215"/>
      <c r="J27" s="215"/>
      <c r="K27" s="215"/>
      <c r="L27" s="215"/>
      <c r="M27" s="215"/>
      <c r="N27" s="215"/>
      <c r="O27" s="215"/>
      <c r="P27" s="215"/>
      <c r="Q27" s="216"/>
      <c r="R27" s="63"/>
    </row>
    <row r="28" spans="1:18" x14ac:dyDescent="0.15">
      <c r="A28" s="63"/>
      <c r="B28" s="235"/>
      <c r="C28" s="236"/>
      <c r="D28" s="236"/>
      <c r="E28" s="236"/>
      <c r="F28" s="236"/>
      <c r="G28" s="237"/>
      <c r="H28" s="214"/>
      <c r="I28" s="215"/>
      <c r="J28" s="215"/>
      <c r="K28" s="215"/>
      <c r="L28" s="215"/>
      <c r="M28" s="215"/>
      <c r="N28" s="215"/>
      <c r="O28" s="215"/>
      <c r="P28" s="215"/>
      <c r="Q28" s="216"/>
      <c r="R28" s="63"/>
    </row>
    <row r="29" spans="1:18" x14ac:dyDescent="0.15">
      <c r="A29" s="63"/>
      <c r="B29" s="247"/>
      <c r="C29" s="248"/>
      <c r="D29" s="248"/>
      <c r="E29" s="248"/>
      <c r="F29" s="248"/>
      <c r="G29" s="249"/>
      <c r="H29" s="217"/>
      <c r="I29" s="218"/>
      <c r="J29" s="218"/>
      <c r="K29" s="218"/>
      <c r="L29" s="218"/>
      <c r="M29" s="218"/>
      <c r="N29" s="218"/>
      <c r="O29" s="218"/>
      <c r="P29" s="218"/>
      <c r="Q29" s="219"/>
      <c r="R29" s="63"/>
    </row>
    <row r="30" spans="1:18" ht="30.75" customHeight="1" x14ac:dyDescent="0.15">
      <c r="B30" s="207" t="s">
        <v>7</v>
      </c>
      <c r="C30" s="208"/>
      <c r="D30" s="208"/>
      <c r="E30" s="208"/>
      <c r="F30" s="208"/>
      <c r="G30" s="209"/>
      <c r="H30" s="210" t="s">
        <v>118</v>
      </c>
      <c r="I30" s="211"/>
      <c r="J30" s="211"/>
      <c r="K30" s="211"/>
      <c r="L30" s="211"/>
      <c r="M30" s="211"/>
      <c r="N30" s="211"/>
      <c r="O30" s="211"/>
      <c r="P30" s="211"/>
      <c r="Q30" s="212"/>
    </row>
  </sheetData>
  <mergeCells count="25">
    <mergeCell ref="F9:G9"/>
    <mergeCell ref="H9:Q9"/>
    <mergeCell ref="B14:G29"/>
    <mergeCell ref="H14:Q14"/>
    <mergeCell ref="B2:Q2"/>
    <mergeCell ref="M4:Q4"/>
    <mergeCell ref="M5:Q5"/>
    <mergeCell ref="F7:G7"/>
    <mergeCell ref="H7:Q7"/>
    <mergeCell ref="B30:G30"/>
    <mergeCell ref="H30:Q30"/>
    <mergeCell ref="K4:L4"/>
    <mergeCell ref="K5:L5"/>
    <mergeCell ref="H15:Q29"/>
    <mergeCell ref="B10:G11"/>
    <mergeCell ref="H10:Q11"/>
    <mergeCell ref="B12:E13"/>
    <mergeCell ref="F12:G12"/>
    <mergeCell ref="H12:Q12"/>
    <mergeCell ref="F13:G13"/>
    <mergeCell ref="H13:Q13"/>
    <mergeCell ref="B7:E9"/>
    <mergeCell ref="B6:M6"/>
    <mergeCell ref="F8:G8"/>
    <mergeCell ref="H8:Q8"/>
  </mergeCells>
  <phoneticPr fontId="1"/>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78"/>
  <sheetViews>
    <sheetView tabSelected="1" view="pageBreakPreview" zoomScale="75" zoomScaleNormal="50" zoomScaleSheetLayoutView="75" workbookViewId="0"/>
  </sheetViews>
  <sheetFormatPr defaultRowHeight="13.5" x14ac:dyDescent="0.15"/>
  <cols>
    <col min="1" max="1" width="7.25" style="6" customWidth="1"/>
    <col min="2" max="4" width="3.625" style="6" customWidth="1"/>
    <col min="5" max="10" width="4.375" style="6" customWidth="1"/>
    <col min="11" max="11" width="10.75" style="176" customWidth="1"/>
    <col min="12" max="12" width="1.25" style="12" hidden="1" customWidth="1"/>
    <col min="13" max="13" width="10.875" style="12" hidden="1" customWidth="1"/>
    <col min="14" max="16" width="9" style="12" hidden="1" customWidth="1"/>
    <col min="17" max="17" width="11.875" style="12" hidden="1" customWidth="1"/>
    <col min="18" max="18" width="9" style="12" hidden="1" customWidth="1"/>
    <col min="19" max="21" width="5.5" style="12" hidden="1" customWidth="1"/>
    <col min="22" max="23" width="15.25" style="12" hidden="1" customWidth="1"/>
    <col min="24" max="25" width="20.625" style="12" customWidth="1"/>
    <col min="26" max="26" width="10.75" style="12" customWidth="1"/>
    <col min="27" max="34" width="9" style="12" hidden="1" customWidth="1"/>
    <col min="35" max="35" width="8" style="12" hidden="1" customWidth="1"/>
    <col min="36" max="36" width="5.625" style="12" hidden="1" customWidth="1"/>
    <col min="37" max="38" width="20.625" style="12" customWidth="1"/>
    <col min="39" max="43" width="6.75" style="12" customWidth="1"/>
    <col min="44" max="16384" width="9" style="12"/>
  </cols>
  <sheetData>
    <row r="1" spans="1:43" ht="22.5" customHeight="1" x14ac:dyDescent="0.15">
      <c r="B1" s="93" t="s">
        <v>91</v>
      </c>
      <c r="C1" s="93"/>
      <c r="D1" s="93"/>
      <c r="E1" s="93"/>
      <c r="F1" s="93"/>
      <c r="G1" s="93"/>
      <c r="H1" s="93"/>
      <c r="I1" s="93"/>
      <c r="J1" s="93"/>
      <c r="K1" s="174"/>
      <c r="AM1" s="96" t="s">
        <v>31</v>
      </c>
    </row>
    <row r="2" spans="1:43" ht="20.25" customHeight="1" x14ac:dyDescent="0.15">
      <c r="B2" s="93"/>
      <c r="C2" s="93"/>
      <c r="D2" s="93"/>
      <c r="E2" s="93"/>
      <c r="F2" s="93"/>
      <c r="G2" s="93"/>
      <c r="H2" s="93"/>
      <c r="I2" s="93"/>
      <c r="J2" s="93"/>
      <c r="K2" s="174"/>
      <c r="L2" s="93"/>
      <c r="M2" s="93"/>
      <c r="N2" s="93"/>
      <c r="O2" s="93"/>
      <c r="P2" s="93"/>
      <c r="Q2" s="93"/>
      <c r="R2" s="93"/>
      <c r="S2" s="93"/>
      <c r="T2" s="93"/>
      <c r="U2" s="93"/>
      <c r="V2" s="93"/>
      <c r="W2" s="93"/>
      <c r="X2" s="93"/>
      <c r="Y2" s="93"/>
      <c r="Z2" s="93"/>
      <c r="AN2" s="94" t="s">
        <v>32</v>
      </c>
      <c r="AO2" s="231" t="s">
        <v>38</v>
      </c>
      <c r="AP2" s="231"/>
    </row>
    <row r="3" spans="1:43" ht="20.25" customHeight="1" x14ac:dyDescent="0.15">
      <c r="B3" s="93"/>
      <c r="C3" s="93"/>
      <c r="D3" s="93"/>
      <c r="E3" s="93"/>
      <c r="F3" s="93"/>
      <c r="G3" s="93"/>
      <c r="H3" s="93"/>
      <c r="I3" s="93"/>
      <c r="J3" s="93"/>
      <c r="K3" s="174"/>
      <c r="L3" s="93"/>
      <c r="M3" s="93"/>
      <c r="N3" s="93"/>
      <c r="O3" s="93"/>
      <c r="P3" s="93"/>
      <c r="Q3" s="93"/>
      <c r="R3" s="93"/>
      <c r="S3" s="93"/>
      <c r="T3" s="93"/>
      <c r="U3" s="93"/>
      <c r="V3" s="93"/>
      <c r="W3" s="93"/>
      <c r="X3" s="93"/>
      <c r="Y3" s="93"/>
      <c r="Z3" s="93"/>
      <c r="AN3" s="94" t="s">
        <v>33</v>
      </c>
      <c r="AO3" s="231" t="s">
        <v>39</v>
      </c>
      <c r="AP3" s="231"/>
    </row>
    <row r="4" spans="1:43" ht="20.25" customHeight="1" x14ac:dyDescent="0.15">
      <c r="B4" s="508" t="s">
        <v>23</v>
      </c>
      <c r="C4" s="509"/>
      <c r="D4" s="510"/>
      <c r="E4" s="514" t="s">
        <v>115</v>
      </c>
      <c r="F4" s="515"/>
      <c r="G4" s="515"/>
      <c r="H4" s="515"/>
      <c r="I4" s="515"/>
      <c r="J4" s="516"/>
      <c r="K4" s="520" t="s">
        <v>24</v>
      </c>
      <c r="L4" s="178"/>
      <c r="M4" s="178"/>
      <c r="N4" s="178"/>
      <c r="O4" s="178"/>
      <c r="P4" s="178"/>
      <c r="Q4" s="178"/>
      <c r="R4" s="178"/>
      <c r="S4" s="178"/>
      <c r="T4" s="178"/>
      <c r="U4" s="178"/>
      <c r="V4" s="178"/>
      <c r="W4" s="178"/>
      <c r="X4" s="508" t="s">
        <v>116</v>
      </c>
      <c r="Y4" s="510"/>
      <c r="Z4" s="522" t="s">
        <v>25</v>
      </c>
      <c r="AA4" s="1"/>
      <c r="AB4" s="1"/>
      <c r="AC4" s="1"/>
      <c r="AD4" s="1"/>
      <c r="AE4" s="1"/>
      <c r="AF4" s="1"/>
      <c r="AG4" s="1"/>
      <c r="AH4" s="1"/>
      <c r="AI4" s="1"/>
      <c r="AJ4" s="1"/>
      <c r="AK4" s="523" t="s">
        <v>117</v>
      </c>
      <c r="AL4" s="524"/>
      <c r="AN4" s="94" t="s">
        <v>34</v>
      </c>
      <c r="AO4" s="231" t="s">
        <v>36</v>
      </c>
      <c r="AP4" s="231"/>
    </row>
    <row r="5" spans="1:43" ht="20.25" customHeight="1" thickBot="1" x14ac:dyDescent="0.2">
      <c r="B5" s="511"/>
      <c r="C5" s="512"/>
      <c r="D5" s="513"/>
      <c r="E5" s="517"/>
      <c r="F5" s="518"/>
      <c r="G5" s="518"/>
      <c r="H5" s="518"/>
      <c r="I5" s="518"/>
      <c r="J5" s="519"/>
      <c r="K5" s="521"/>
      <c r="L5" s="179"/>
      <c r="M5" s="179"/>
      <c r="N5" s="179"/>
      <c r="O5" s="179"/>
      <c r="P5" s="179"/>
      <c r="Q5" s="179"/>
      <c r="R5" s="179"/>
      <c r="S5" s="179"/>
      <c r="T5" s="179"/>
      <c r="U5" s="179"/>
      <c r="V5" s="179"/>
      <c r="W5" s="179"/>
      <c r="X5" s="511"/>
      <c r="Y5" s="513"/>
      <c r="Z5" s="520"/>
      <c r="AA5" s="1"/>
      <c r="AB5" s="1"/>
      <c r="AC5" s="1"/>
      <c r="AD5" s="1"/>
      <c r="AE5" s="1"/>
      <c r="AF5" s="1"/>
      <c r="AG5" s="1"/>
      <c r="AH5" s="1"/>
      <c r="AI5" s="1"/>
      <c r="AJ5" s="1"/>
      <c r="AK5" s="525"/>
      <c r="AL5" s="526"/>
      <c r="AN5" s="97" t="s">
        <v>35</v>
      </c>
      <c r="AO5" s="470" t="s">
        <v>37</v>
      </c>
      <c r="AP5" s="470"/>
    </row>
    <row r="6" spans="1:43" s="4" customFormat="1" ht="30.75" customHeight="1" thickBot="1" x14ac:dyDescent="0.2">
      <c r="A6" s="19"/>
      <c r="B6" s="554" t="s">
        <v>30</v>
      </c>
      <c r="C6" s="555"/>
      <c r="D6" s="555"/>
      <c r="E6" s="555"/>
      <c r="F6" s="555"/>
      <c r="G6" s="555"/>
      <c r="H6" s="555"/>
      <c r="I6" s="555"/>
      <c r="J6" s="556"/>
      <c r="K6" s="424" t="s">
        <v>41</v>
      </c>
      <c r="L6" s="425"/>
      <c r="M6" s="425"/>
      <c r="N6" s="425"/>
      <c r="O6" s="425"/>
      <c r="P6" s="425"/>
      <c r="Q6" s="425"/>
      <c r="R6" s="425"/>
      <c r="S6" s="425"/>
      <c r="T6" s="425"/>
      <c r="U6" s="425"/>
      <c r="V6" s="425"/>
      <c r="W6" s="425"/>
      <c r="X6" s="425"/>
      <c r="Y6" s="426"/>
      <c r="Z6" s="424" t="s">
        <v>40</v>
      </c>
      <c r="AA6" s="425"/>
      <c r="AB6" s="425"/>
      <c r="AC6" s="425"/>
      <c r="AD6" s="425"/>
      <c r="AE6" s="425"/>
      <c r="AF6" s="425"/>
      <c r="AG6" s="425"/>
      <c r="AH6" s="425"/>
      <c r="AI6" s="425"/>
      <c r="AJ6" s="425"/>
      <c r="AK6" s="425"/>
      <c r="AL6" s="426"/>
      <c r="AM6" s="474" t="s">
        <v>45</v>
      </c>
      <c r="AN6" s="475"/>
      <c r="AO6" s="475"/>
      <c r="AP6" s="475"/>
      <c r="AQ6" s="476"/>
    </row>
    <row r="7" spans="1:43" s="129" customFormat="1" ht="30.75" customHeight="1" thickTop="1" thickBot="1" x14ac:dyDescent="0.2">
      <c r="A7" s="121"/>
      <c r="B7" s="582" t="s">
        <v>65</v>
      </c>
      <c r="C7" s="583"/>
      <c r="D7" s="583"/>
      <c r="E7" s="583"/>
      <c r="F7" s="583"/>
      <c r="G7" s="583"/>
      <c r="H7" s="583"/>
      <c r="I7" s="583"/>
      <c r="J7" s="584"/>
      <c r="K7" s="187" t="s">
        <v>43</v>
      </c>
      <c r="L7" s="188"/>
      <c r="M7" s="188"/>
      <c r="N7" s="188"/>
      <c r="O7" s="188"/>
      <c r="P7" s="188"/>
      <c r="Q7" s="188"/>
      <c r="R7" s="188"/>
      <c r="S7" s="188"/>
      <c r="T7" s="188"/>
      <c r="U7" s="188"/>
      <c r="V7" s="188"/>
      <c r="W7" s="188"/>
      <c r="X7" s="483" t="s">
        <v>66</v>
      </c>
      <c r="Y7" s="473"/>
      <c r="Z7" s="189" t="s">
        <v>43</v>
      </c>
      <c r="AA7" s="190"/>
      <c r="AB7" s="190"/>
      <c r="AC7" s="190"/>
      <c r="AD7" s="190"/>
      <c r="AE7" s="190"/>
      <c r="AF7" s="190"/>
      <c r="AG7" s="190"/>
      <c r="AH7" s="190"/>
      <c r="AI7" s="190"/>
      <c r="AJ7" s="190"/>
      <c r="AK7" s="463" t="s">
        <v>66</v>
      </c>
      <c r="AL7" s="464"/>
      <c r="AM7" s="274"/>
      <c r="AN7" s="275"/>
      <c r="AO7" s="275"/>
      <c r="AP7" s="275"/>
      <c r="AQ7" s="276"/>
    </row>
    <row r="8" spans="1:43" s="129" customFormat="1" ht="30.75" hidden="1" customHeight="1" thickTop="1" thickBot="1" x14ac:dyDescent="0.2">
      <c r="A8" s="121"/>
      <c r="B8" s="183"/>
      <c r="C8" s="184"/>
      <c r="D8" s="184"/>
      <c r="E8" s="184"/>
      <c r="F8" s="184"/>
      <c r="G8" s="184"/>
      <c r="H8" s="184"/>
      <c r="I8" s="184"/>
      <c r="J8" s="185"/>
      <c r="K8" s="186"/>
      <c r="L8" s="123"/>
      <c r="M8" s="123"/>
      <c r="N8" s="123"/>
      <c r="O8" s="123"/>
      <c r="P8" s="124"/>
      <c r="Q8" s="95" t="s">
        <v>104</v>
      </c>
      <c r="R8" s="465" t="s">
        <v>105</v>
      </c>
      <c r="S8" s="465"/>
      <c r="T8" s="465"/>
      <c r="U8" s="466"/>
      <c r="V8" s="126"/>
      <c r="W8" s="126"/>
      <c r="X8" s="126"/>
      <c r="Y8" s="126"/>
      <c r="Z8" s="117"/>
      <c r="AA8" s="123"/>
      <c r="AB8" s="123"/>
      <c r="AC8" s="123"/>
      <c r="AD8" s="123"/>
      <c r="AE8" s="124"/>
      <c r="AF8" s="124"/>
      <c r="AG8" s="125"/>
      <c r="AH8" s="126"/>
      <c r="AI8" s="126"/>
      <c r="AJ8" s="126"/>
      <c r="AK8" s="126"/>
      <c r="AL8" s="126"/>
      <c r="AM8" s="122"/>
      <c r="AN8" s="127"/>
      <c r="AO8" s="127"/>
      <c r="AP8" s="127"/>
      <c r="AQ8" s="128"/>
    </row>
    <row r="9" spans="1:43" ht="25.5" hidden="1" customHeight="1" thickTop="1" thickBot="1" x14ac:dyDescent="0.2">
      <c r="B9" s="582" t="s">
        <v>10</v>
      </c>
      <c r="C9" s="583"/>
      <c r="D9" s="583"/>
      <c r="E9" s="583"/>
      <c r="F9" s="583"/>
      <c r="G9" s="583"/>
      <c r="H9" s="583"/>
      <c r="I9" s="583"/>
      <c r="J9" s="584"/>
      <c r="K9" s="167" t="s">
        <v>15</v>
      </c>
      <c r="L9" s="85"/>
      <c r="M9" s="85"/>
      <c r="N9" s="85"/>
      <c r="O9" s="85"/>
      <c r="P9" s="86" t="s">
        <v>93</v>
      </c>
      <c r="Q9" s="87">
        <v>3</v>
      </c>
      <c r="R9" s="88">
        <v>2.5</v>
      </c>
      <c r="S9" s="85" t="s">
        <v>94</v>
      </c>
      <c r="T9" s="85"/>
      <c r="U9" s="85"/>
      <c r="V9" s="85"/>
      <c r="W9" s="85"/>
      <c r="X9" s="85"/>
      <c r="Y9" s="85"/>
      <c r="Z9" s="106" t="s">
        <v>15</v>
      </c>
      <c r="AA9" s="89"/>
      <c r="AB9" s="89"/>
      <c r="AC9" s="89"/>
      <c r="AD9" s="89"/>
      <c r="AE9" s="90" t="s">
        <v>93</v>
      </c>
      <c r="AF9" s="91">
        <v>3</v>
      </c>
      <c r="AG9" s="92">
        <v>2.5</v>
      </c>
      <c r="AH9" s="89" t="s">
        <v>94</v>
      </c>
      <c r="AI9" s="89"/>
      <c r="AJ9" s="89"/>
      <c r="AK9" s="89"/>
      <c r="AL9" s="89"/>
      <c r="AM9" s="471" t="s">
        <v>15</v>
      </c>
      <c r="AN9" s="472"/>
      <c r="AO9" s="472"/>
      <c r="AP9" s="472"/>
      <c r="AQ9" s="473"/>
    </row>
    <row r="10" spans="1:43" s="1" customFormat="1" ht="40.5" customHeight="1" thickBot="1" x14ac:dyDescent="0.2">
      <c r="A10" s="20"/>
      <c r="B10" s="477" t="s">
        <v>47</v>
      </c>
      <c r="C10" s="478"/>
      <c r="D10" s="478"/>
      <c r="E10" s="478"/>
      <c r="F10" s="478"/>
      <c r="G10" s="478"/>
      <c r="H10" s="478"/>
      <c r="I10" s="478"/>
      <c r="J10" s="479"/>
      <c r="K10" s="107" t="str">
        <f>IF(M10="評価なし","評価なし",IF(M10&gt;=2.5,"A",IF(M10&gt;=1.5,"B", IF(M10&gt;=0.5,"C",IF(M10&lt;0.5,"D","評価なし")))))</f>
        <v>A</v>
      </c>
      <c r="L10" s="66"/>
      <c r="M10" s="67">
        <f>IF(AND(M12="評価なし",M14="評価なし",M16="評価なし",M21="評価なし",M22="評価なし",M27="評価なし",M28="評価なし",M29="評価なし",M30="評価なし"),"評価なし",(N12+N14+N16+N21+N22+N27+N28+N29+N30)/(9-N10))</f>
        <v>3</v>
      </c>
      <c r="N10" s="68">
        <f>COUNTIF(M12:M17,"評価なし")+COUNTIF(M21:M22,"評価なし")+COUNTIF(M27:M30,"評価なし")</f>
        <v>0</v>
      </c>
      <c r="O10" s="66"/>
      <c r="P10" s="69" t="s">
        <v>95</v>
      </c>
      <c r="Q10" s="70">
        <v>2</v>
      </c>
      <c r="R10" s="71">
        <v>1.5</v>
      </c>
      <c r="S10" s="66" t="s">
        <v>94</v>
      </c>
      <c r="T10" s="66">
        <v>2.5</v>
      </c>
      <c r="U10" s="66" t="s">
        <v>96</v>
      </c>
      <c r="V10" s="66"/>
      <c r="W10" s="66"/>
      <c r="X10" s="420"/>
      <c r="Y10" s="487"/>
      <c r="Z10" s="107" t="str">
        <f>IF(AB10="評価なし","評価なし",IF(AB10&gt;=2.5,"A",IF(AB10&gt;=1.5,"B", IF(AB10&gt;=0.5,"C",IF(AB10&lt;0.5,"D","評価なし")))))</f>
        <v>A</v>
      </c>
      <c r="AA10" s="2"/>
      <c r="AB10" s="64">
        <f>IF(AND(AB12="評価なし",AB14="評価なし",AB16="評価なし",AB21="評価なし",AB22="評価なし",AB27="評価なし",AB28="評価なし",AB29="評価なし",AB30="評価なし"),"評価なし",(AC12+AC14+AC16+AC21+AC22+AC27+AC28+AC29+AC30)/(9-AC10))</f>
        <v>3</v>
      </c>
      <c r="AC10" s="41">
        <f>COUNTIF(AB12:AB17,"評価なし")+COUNTIF(AB21:AB22,"評価なし")+COUNTIF(AB27:AB30,"評価なし")</f>
        <v>0</v>
      </c>
      <c r="AD10" s="2"/>
      <c r="AE10" s="18" t="s">
        <v>95</v>
      </c>
      <c r="AF10" s="24">
        <v>2</v>
      </c>
      <c r="AG10" s="25">
        <v>1.5</v>
      </c>
      <c r="AH10" s="26" t="s">
        <v>94</v>
      </c>
      <c r="AI10" s="26">
        <v>2.5</v>
      </c>
      <c r="AJ10" s="26" t="s">
        <v>96</v>
      </c>
      <c r="AK10" s="420"/>
      <c r="AL10" s="421"/>
      <c r="AM10" s="477" t="s">
        <v>44</v>
      </c>
      <c r="AN10" s="478"/>
      <c r="AO10" s="478"/>
      <c r="AP10" s="478"/>
      <c r="AQ10" s="479"/>
    </row>
    <row r="11" spans="1:43" ht="42" customHeight="1" x14ac:dyDescent="0.15">
      <c r="B11" s="480" t="s">
        <v>16</v>
      </c>
      <c r="C11" s="481"/>
      <c r="D11" s="481"/>
      <c r="E11" s="481"/>
      <c r="F11" s="481"/>
      <c r="G11" s="481"/>
      <c r="H11" s="481"/>
      <c r="I11" s="481"/>
      <c r="J11" s="482"/>
      <c r="K11" s="116" t="str">
        <f>IF(M11="評価なし","評価なし",IF(M11&gt;=2.5,"A",IF(M11&gt;=1.5,"B", IF(M11&gt;=0.5,"C",IF(M11&lt;0.5,"D","評価なし")))))</f>
        <v>A</v>
      </c>
      <c r="L11" s="16"/>
      <c r="M11" s="65">
        <f>IF(AND(M12="評価なし",M14="評価なし",M16="評価なし"),"評価なし",(N12+N14+N16)/(3-N11))</f>
        <v>3</v>
      </c>
      <c r="N11" s="16">
        <f>COUNTIF(M12:M17,"評価なし")</f>
        <v>0</v>
      </c>
      <c r="O11" s="16"/>
      <c r="P11" s="27" t="s">
        <v>97</v>
      </c>
      <c r="Q11" s="28">
        <v>1</v>
      </c>
      <c r="R11" s="29">
        <v>0.5</v>
      </c>
      <c r="S11" s="30" t="s">
        <v>94</v>
      </c>
      <c r="T11" s="30">
        <v>1.5</v>
      </c>
      <c r="U11" s="30" t="s">
        <v>96</v>
      </c>
      <c r="V11" s="30"/>
      <c r="W11" s="30"/>
      <c r="X11" s="315"/>
      <c r="Y11" s="316"/>
      <c r="Z11" s="118" t="str">
        <f>IF(AB11="評価なし","評価なし",IF(AB11&gt;=2.5,"A",IF(AB11&gt;=1.5,"B", IF(AB11&gt;=0.5,"C",IF(AB11&lt;0.5,"D","評価なし")))))</f>
        <v>A</v>
      </c>
      <c r="AA11" s="16"/>
      <c r="AB11" s="13">
        <f>IF(AND(AB12="評価なし",AB14="評価なし",AB16="評価なし"),"評価なし",(AC12+AC14+AC16)/(3-AC11))</f>
        <v>3</v>
      </c>
      <c r="AC11" s="16">
        <f>COUNTIF(AB12:AB17,"評価なし")</f>
        <v>0</v>
      </c>
      <c r="AD11" s="16"/>
      <c r="AE11" s="203" t="s">
        <v>97</v>
      </c>
      <c r="AF11" s="10">
        <v>1</v>
      </c>
      <c r="AG11" s="8">
        <v>0.5</v>
      </c>
      <c r="AH11" s="9" t="s">
        <v>94</v>
      </c>
      <c r="AI11" s="9">
        <v>1.5</v>
      </c>
      <c r="AJ11" s="9" t="s">
        <v>96</v>
      </c>
      <c r="AK11" s="422"/>
      <c r="AL11" s="423"/>
      <c r="AM11" s="480" t="s">
        <v>16</v>
      </c>
      <c r="AN11" s="481"/>
      <c r="AO11" s="481"/>
      <c r="AP11" s="481"/>
      <c r="AQ11" s="482"/>
    </row>
    <row r="12" spans="1:43" ht="52.5" customHeight="1" x14ac:dyDescent="0.15">
      <c r="B12" s="563" t="s">
        <v>81</v>
      </c>
      <c r="C12" s="564"/>
      <c r="D12" s="564"/>
      <c r="E12" s="564"/>
      <c r="F12" s="564"/>
      <c r="G12" s="564"/>
      <c r="H12" s="564"/>
      <c r="I12" s="564"/>
      <c r="J12" s="565"/>
      <c r="K12" s="450" t="s">
        <v>93</v>
      </c>
      <c r="L12" s="42"/>
      <c r="M12" s="467" t="str">
        <f>IF(K12="A","3",IF(K12="B","2", IF(K12="C","1",IF(K12="D","0","評価なし"))))</f>
        <v>3</v>
      </c>
      <c r="N12" s="74" t="str">
        <f>IF(M12="評価なし",0,M12)</f>
        <v>3</v>
      </c>
      <c r="O12" s="42"/>
      <c r="P12" s="105" t="s">
        <v>98</v>
      </c>
      <c r="Q12" s="76">
        <v>0</v>
      </c>
      <c r="R12" s="77">
        <v>0.5</v>
      </c>
      <c r="S12" s="78" t="s">
        <v>96</v>
      </c>
      <c r="T12" s="78"/>
      <c r="U12" s="78"/>
      <c r="V12" s="78"/>
      <c r="W12" s="78"/>
      <c r="X12" s="488" t="s">
        <v>146</v>
      </c>
      <c r="Y12" s="489"/>
      <c r="Z12" s="450" t="s">
        <v>93</v>
      </c>
      <c r="AA12" s="114"/>
      <c r="AB12" s="440" t="str">
        <f>IF(Z12="A","3",IF(Z12="B","2", IF(Z12="C","1",IF(Z12="D","0","評価なし"))))</f>
        <v>3</v>
      </c>
      <c r="AC12" s="57" t="str">
        <f>IF(AB12="評価なし",0,AB12)</f>
        <v>3</v>
      </c>
      <c r="AD12" s="114"/>
      <c r="AE12" s="130" t="s">
        <v>98</v>
      </c>
      <c r="AF12" s="131">
        <v>0</v>
      </c>
      <c r="AG12" s="132">
        <v>0.5</v>
      </c>
      <c r="AH12" s="133" t="s">
        <v>96</v>
      </c>
      <c r="AI12" s="133"/>
      <c r="AJ12" s="133"/>
      <c r="AK12" s="427" t="s">
        <v>200</v>
      </c>
      <c r="AL12" s="428"/>
      <c r="AM12" s="484" t="s">
        <v>206</v>
      </c>
      <c r="AN12" s="485"/>
      <c r="AO12" s="485"/>
      <c r="AP12" s="485"/>
      <c r="AQ12" s="486"/>
    </row>
    <row r="13" spans="1:43" ht="45.75" customHeight="1" x14ac:dyDescent="0.15">
      <c r="B13" s="585"/>
      <c r="C13" s="586"/>
      <c r="D13" s="586"/>
      <c r="E13" s="586"/>
      <c r="F13" s="586"/>
      <c r="G13" s="586"/>
      <c r="H13" s="586"/>
      <c r="I13" s="586"/>
      <c r="J13" s="587"/>
      <c r="K13" s="451"/>
      <c r="L13" s="43"/>
      <c r="M13" s="468" t="str">
        <f>IF(K13="A","10",IF(K13="B","8", IF(K13="C","7",IF(K13="D","5","0"))))</f>
        <v>0</v>
      </c>
      <c r="N13" s="43"/>
      <c r="O13" s="43"/>
      <c r="P13" s="79" t="s">
        <v>99</v>
      </c>
      <c r="Q13" s="43"/>
      <c r="R13" s="43"/>
      <c r="S13" s="43"/>
      <c r="T13" s="43"/>
      <c r="U13" s="43"/>
      <c r="V13" s="43"/>
      <c r="W13" s="43"/>
      <c r="X13" s="490"/>
      <c r="Y13" s="491"/>
      <c r="Z13" s="451"/>
      <c r="AA13" s="59"/>
      <c r="AB13" s="441" t="str">
        <f>IF(Z13="A","10",IF(Z13="B","8", IF(Z13="C","7",IF(Z13="D","5","0"))))</f>
        <v>0</v>
      </c>
      <c r="AC13" s="59"/>
      <c r="AD13" s="59"/>
      <c r="AE13" s="134" t="s">
        <v>99</v>
      </c>
      <c r="AF13" s="59"/>
      <c r="AG13" s="59"/>
      <c r="AH13" s="59"/>
      <c r="AI13" s="59"/>
      <c r="AJ13" s="59"/>
      <c r="AK13" s="429"/>
      <c r="AL13" s="430"/>
      <c r="AM13" s="444"/>
      <c r="AN13" s="445"/>
      <c r="AO13" s="445"/>
      <c r="AP13" s="445"/>
      <c r="AQ13" s="446"/>
    </row>
    <row r="14" spans="1:43" ht="52.5" customHeight="1" x14ac:dyDescent="0.15">
      <c r="B14" s="542" t="s">
        <v>80</v>
      </c>
      <c r="C14" s="543"/>
      <c r="D14" s="543"/>
      <c r="E14" s="543"/>
      <c r="F14" s="543"/>
      <c r="G14" s="543"/>
      <c r="H14" s="543"/>
      <c r="I14" s="543"/>
      <c r="J14" s="544"/>
      <c r="K14" s="451" t="s">
        <v>93</v>
      </c>
      <c r="L14" s="43"/>
      <c r="M14" s="468" t="str">
        <f>IF(K14="A","3",IF(K14="B","2", IF(K14="C","1",IF(K14="D","0","評価なし"))))</f>
        <v>3</v>
      </c>
      <c r="N14" s="80" t="str">
        <f>IF(M14="評価なし",0,M14)</f>
        <v>3</v>
      </c>
      <c r="O14" s="43"/>
      <c r="P14" s="43" t="s">
        <v>100</v>
      </c>
      <c r="Q14" s="43"/>
      <c r="R14" s="43"/>
      <c r="S14" s="43"/>
      <c r="T14" s="43"/>
      <c r="U14" s="43"/>
      <c r="V14" s="43"/>
      <c r="W14" s="43"/>
      <c r="X14" s="492" t="s">
        <v>152</v>
      </c>
      <c r="Y14" s="493"/>
      <c r="Z14" s="451" t="s">
        <v>93</v>
      </c>
      <c r="AA14" s="59"/>
      <c r="AB14" s="442" t="str">
        <f>IF(Z14="A","3",IF(Z14="B","2", IF(Z14="C","1",IF(Z14="D","0","評価なし"))))</f>
        <v>3</v>
      </c>
      <c r="AC14" s="60" t="str">
        <f>IF(AB14="評価なし",0,AB14)</f>
        <v>3</v>
      </c>
      <c r="AD14" s="59"/>
      <c r="AE14" s="59" t="s">
        <v>100</v>
      </c>
      <c r="AF14" s="59"/>
      <c r="AG14" s="59"/>
      <c r="AH14" s="59"/>
      <c r="AI14" s="59"/>
      <c r="AJ14" s="59"/>
      <c r="AK14" s="431" t="s">
        <v>201</v>
      </c>
      <c r="AL14" s="432"/>
      <c r="AM14" s="444" t="s">
        <v>206</v>
      </c>
      <c r="AN14" s="445"/>
      <c r="AO14" s="445"/>
      <c r="AP14" s="445"/>
      <c r="AQ14" s="446"/>
    </row>
    <row r="15" spans="1:43" ht="42.75" customHeight="1" x14ac:dyDescent="0.15">
      <c r="B15" s="585"/>
      <c r="C15" s="586"/>
      <c r="D15" s="586"/>
      <c r="E15" s="586"/>
      <c r="F15" s="586"/>
      <c r="G15" s="586"/>
      <c r="H15" s="586"/>
      <c r="I15" s="586"/>
      <c r="J15" s="587"/>
      <c r="K15" s="451"/>
      <c r="L15" s="43"/>
      <c r="M15" s="468" t="str">
        <f>IF(K15="A","10",IF(K15="B","8", IF(K15="C","7",IF(K15="D","5","0"))))</f>
        <v>0</v>
      </c>
      <c r="N15" s="43"/>
      <c r="O15" s="43"/>
      <c r="P15" s="43" t="s">
        <v>101</v>
      </c>
      <c r="Q15" s="43"/>
      <c r="R15" s="43"/>
      <c r="S15" s="43"/>
      <c r="T15" s="43"/>
      <c r="U15" s="43"/>
      <c r="V15" s="43"/>
      <c r="W15" s="43"/>
      <c r="X15" s="490"/>
      <c r="Y15" s="491"/>
      <c r="Z15" s="451"/>
      <c r="AA15" s="59"/>
      <c r="AB15" s="441" t="str">
        <f>IF(Z15="A","10",IF(Z15="B","8", IF(Z15="C","7",IF(Z15="D","5","0"))))</f>
        <v>0</v>
      </c>
      <c r="AC15" s="59"/>
      <c r="AD15" s="59"/>
      <c r="AE15" s="59" t="s">
        <v>101</v>
      </c>
      <c r="AF15" s="59"/>
      <c r="AG15" s="59"/>
      <c r="AH15" s="59"/>
      <c r="AI15" s="59"/>
      <c r="AJ15" s="59"/>
      <c r="AK15" s="433"/>
      <c r="AL15" s="434"/>
      <c r="AM15" s="444"/>
      <c r="AN15" s="445"/>
      <c r="AO15" s="445"/>
      <c r="AP15" s="445"/>
      <c r="AQ15" s="446"/>
    </row>
    <row r="16" spans="1:43" ht="52.5" customHeight="1" x14ac:dyDescent="0.15">
      <c r="B16" s="542" t="s">
        <v>82</v>
      </c>
      <c r="C16" s="543"/>
      <c r="D16" s="543"/>
      <c r="E16" s="543"/>
      <c r="F16" s="543"/>
      <c r="G16" s="543"/>
      <c r="H16" s="543"/>
      <c r="I16" s="543"/>
      <c r="J16" s="544"/>
      <c r="K16" s="451" t="s">
        <v>93</v>
      </c>
      <c r="L16" s="43"/>
      <c r="M16" s="468" t="str">
        <f>IF(K16="A","3",IF(K16="B","2", IF(K16="C","1",IF(K16="D","0","評価なし"))))</f>
        <v>3</v>
      </c>
      <c r="N16" s="80" t="str">
        <f>IF(M16="評価なし",0,M16)</f>
        <v>3</v>
      </c>
      <c r="O16" s="43"/>
      <c r="P16" s="43" t="s">
        <v>102</v>
      </c>
      <c r="Q16" s="43"/>
      <c r="R16" s="43"/>
      <c r="S16" s="43"/>
      <c r="T16" s="43"/>
      <c r="U16" s="43"/>
      <c r="V16" s="43"/>
      <c r="W16" s="43"/>
      <c r="X16" s="492" t="s">
        <v>153</v>
      </c>
      <c r="Y16" s="493"/>
      <c r="Z16" s="451" t="s">
        <v>93</v>
      </c>
      <c r="AA16" s="59"/>
      <c r="AB16" s="442" t="str">
        <f>IF(Z16="A","3",IF(Z16="B","2", IF(Z16="C","1",IF(Z16="D","0","評価なし"))))</f>
        <v>3</v>
      </c>
      <c r="AC16" s="60" t="str">
        <f>IF(AB16="評価なし",0,AB16)</f>
        <v>3</v>
      </c>
      <c r="AD16" s="59"/>
      <c r="AE16" s="59" t="s">
        <v>102</v>
      </c>
      <c r="AF16" s="59"/>
      <c r="AG16" s="59"/>
      <c r="AH16" s="59"/>
      <c r="AI16" s="59"/>
      <c r="AJ16" s="59"/>
      <c r="AK16" s="431" t="s">
        <v>168</v>
      </c>
      <c r="AL16" s="432"/>
      <c r="AM16" s="444" t="s">
        <v>206</v>
      </c>
      <c r="AN16" s="445"/>
      <c r="AO16" s="445"/>
      <c r="AP16" s="445"/>
      <c r="AQ16" s="446"/>
    </row>
    <row r="17" spans="1:43" ht="41.25" customHeight="1" x14ac:dyDescent="0.15">
      <c r="B17" s="588"/>
      <c r="C17" s="589"/>
      <c r="D17" s="589"/>
      <c r="E17" s="589"/>
      <c r="F17" s="589"/>
      <c r="G17" s="589"/>
      <c r="H17" s="589"/>
      <c r="I17" s="589"/>
      <c r="J17" s="590"/>
      <c r="K17" s="452"/>
      <c r="L17" s="81"/>
      <c r="M17" s="469" t="str">
        <f>IF(K17="A","10",IF(K17="B","8", IF(K17="C","7",IF(K17="D","5","0"))))</f>
        <v>0</v>
      </c>
      <c r="N17" s="81"/>
      <c r="O17" s="81"/>
      <c r="P17" s="81" t="s">
        <v>103</v>
      </c>
      <c r="Q17" s="81"/>
      <c r="R17" s="81"/>
      <c r="S17" s="81"/>
      <c r="T17" s="81"/>
      <c r="U17" s="81"/>
      <c r="V17" s="81"/>
      <c r="W17" s="81"/>
      <c r="X17" s="494"/>
      <c r="Y17" s="495"/>
      <c r="Z17" s="452"/>
      <c r="AA17" s="135"/>
      <c r="AB17" s="443" t="str">
        <f>IF(Z17="A","10",IF(Z17="B","8", IF(Z17="C","7",IF(Z17="D","5","0"))))</f>
        <v>0</v>
      </c>
      <c r="AC17" s="135"/>
      <c r="AD17" s="135"/>
      <c r="AE17" s="135" t="s">
        <v>103</v>
      </c>
      <c r="AF17" s="135"/>
      <c r="AG17" s="135"/>
      <c r="AH17" s="135"/>
      <c r="AI17" s="135"/>
      <c r="AJ17" s="135"/>
      <c r="AK17" s="435"/>
      <c r="AL17" s="436"/>
      <c r="AM17" s="447"/>
      <c r="AN17" s="448"/>
      <c r="AO17" s="448"/>
      <c r="AP17" s="448"/>
      <c r="AQ17" s="449"/>
    </row>
    <row r="18" spans="1:43" s="6" customFormat="1" ht="69.95" customHeight="1" x14ac:dyDescent="0.15">
      <c r="B18" s="527" t="s">
        <v>51</v>
      </c>
      <c r="C18" s="528"/>
      <c r="D18" s="528"/>
      <c r="E18" s="528"/>
      <c r="F18" s="528"/>
      <c r="G18" s="528"/>
      <c r="H18" s="528"/>
      <c r="I18" s="528"/>
      <c r="J18" s="529"/>
      <c r="K18" s="354" t="s">
        <v>119</v>
      </c>
      <c r="L18" s="355"/>
      <c r="M18" s="355"/>
      <c r="N18" s="355"/>
      <c r="O18" s="355"/>
      <c r="P18" s="355"/>
      <c r="Q18" s="355"/>
      <c r="R18" s="355"/>
      <c r="S18" s="355"/>
      <c r="T18" s="355"/>
      <c r="U18" s="355"/>
      <c r="V18" s="355"/>
      <c r="W18" s="355"/>
      <c r="X18" s="355"/>
      <c r="Y18" s="356"/>
      <c r="Z18" s="437" t="s">
        <v>202</v>
      </c>
      <c r="AA18" s="438"/>
      <c r="AB18" s="438"/>
      <c r="AC18" s="438"/>
      <c r="AD18" s="438"/>
      <c r="AE18" s="438"/>
      <c r="AF18" s="438"/>
      <c r="AG18" s="438"/>
      <c r="AH18" s="438"/>
      <c r="AI18" s="438"/>
      <c r="AJ18" s="438"/>
      <c r="AK18" s="438"/>
      <c r="AL18" s="439"/>
      <c r="AM18" s="459" t="s">
        <v>206</v>
      </c>
      <c r="AN18" s="460"/>
      <c r="AO18" s="460"/>
      <c r="AP18" s="460"/>
      <c r="AQ18" s="461"/>
    </row>
    <row r="19" spans="1:43" ht="69.95" customHeight="1" thickBot="1" x14ac:dyDescent="0.2">
      <c r="B19" s="533" t="s">
        <v>42</v>
      </c>
      <c r="C19" s="534"/>
      <c r="D19" s="534"/>
      <c r="E19" s="534"/>
      <c r="F19" s="534"/>
      <c r="G19" s="534"/>
      <c r="H19" s="534"/>
      <c r="I19" s="534"/>
      <c r="J19" s="535"/>
      <c r="K19" s="363" t="s">
        <v>155</v>
      </c>
      <c r="L19" s="364"/>
      <c r="M19" s="364"/>
      <c r="N19" s="364"/>
      <c r="O19" s="364"/>
      <c r="P19" s="364"/>
      <c r="Q19" s="364"/>
      <c r="R19" s="364"/>
      <c r="S19" s="364"/>
      <c r="T19" s="364"/>
      <c r="U19" s="364"/>
      <c r="V19" s="364"/>
      <c r="W19" s="364"/>
      <c r="X19" s="364"/>
      <c r="Y19" s="365"/>
      <c r="Z19" s="456" t="s">
        <v>203</v>
      </c>
      <c r="AA19" s="457"/>
      <c r="AB19" s="457"/>
      <c r="AC19" s="457"/>
      <c r="AD19" s="457"/>
      <c r="AE19" s="457"/>
      <c r="AF19" s="457"/>
      <c r="AG19" s="457"/>
      <c r="AH19" s="457"/>
      <c r="AI19" s="457"/>
      <c r="AJ19" s="457"/>
      <c r="AK19" s="457"/>
      <c r="AL19" s="458"/>
      <c r="AM19" s="462" t="s">
        <v>206</v>
      </c>
      <c r="AN19" s="339"/>
      <c r="AO19" s="339"/>
      <c r="AP19" s="339"/>
      <c r="AQ19" s="340"/>
    </row>
    <row r="20" spans="1:43" s="14" customFormat="1" ht="42" customHeight="1" x14ac:dyDescent="0.15">
      <c r="A20" s="20"/>
      <c r="B20" s="591" t="s">
        <v>17</v>
      </c>
      <c r="C20" s="592"/>
      <c r="D20" s="592"/>
      <c r="E20" s="592"/>
      <c r="F20" s="592"/>
      <c r="G20" s="592"/>
      <c r="H20" s="592"/>
      <c r="I20" s="592"/>
      <c r="J20" s="593"/>
      <c r="K20" s="102" t="str">
        <f>IF(M20="評価なし","評価なし",IF(M20&gt;=2.5,"A",IF(M20&gt;=1.5,"B", IF(M20&gt;=0.5,"C",IF(M20&lt;0.5,"D","評価なし")))))</f>
        <v>A</v>
      </c>
      <c r="L20" s="41"/>
      <c r="M20" s="31">
        <f>IF(AND(M21="評価なし",M22="評価なし"),"評価なし",(N21+N22)/(2-N20))</f>
        <v>3</v>
      </c>
      <c r="N20" s="41">
        <f>COUNTIF(M21:M22,"評価なし")</f>
        <v>0</v>
      </c>
      <c r="O20" s="41"/>
      <c r="P20" s="41"/>
      <c r="Q20" s="41"/>
      <c r="R20" s="41"/>
      <c r="S20" s="41"/>
      <c r="T20" s="41"/>
      <c r="U20" s="41"/>
      <c r="V20" s="41"/>
      <c r="W20" s="41"/>
      <c r="X20" s="317"/>
      <c r="Y20" s="341"/>
      <c r="Z20" s="102" t="str">
        <f>IF(AB20="評価なし","評価なし",IF(AB20&gt;=2.5,"A",IF(AB20&gt;=1.5,"B", IF(AB20&gt;=0.5,"C",IF(AB20&lt;0.5,"D","評価なし")))))</f>
        <v>A</v>
      </c>
      <c r="AA20" s="41"/>
      <c r="AB20" s="31">
        <f>IF(AND(AB21="評価なし",AB22="評価なし"),"評価なし",(AC21+AC22)/(2-AC20))</f>
        <v>3</v>
      </c>
      <c r="AC20" s="41">
        <f>COUNTIF(AB21:AB22,"評価なし")</f>
        <v>0</v>
      </c>
      <c r="AD20" s="41"/>
      <c r="AE20" s="41"/>
      <c r="AF20" s="41"/>
      <c r="AG20" s="41"/>
      <c r="AH20" s="41"/>
      <c r="AI20" s="41"/>
      <c r="AJ20" s="41"/>
      <c r="AK20" s="342"/>
      <c r="AL20" s="343"/>
      <c r="AM20" s="453" t="s">
        <v>17</v>
      </c>
      <c r="AN20" s="454"/>
      <c r="AO20" s="454"/>
      <c r="AP20" s="454"/>
      <c r="AQ20" s="455"/>
    </row>
    <row r="21" spans="1:43" s="14" customFormat="1" ht="140.1" customHeight="1" x14ac:dyDescent="0.15">
      <c r="A21" s="20"/>
      <c r="B21" s="557" t="s">
        <v>11</v>
      </c>
      <c r="C21" s="558"/>
      <c r="D21" s="558"/>
      <c r="E21" s="558"/>
      <c r="F21" s="558"/>
      <c r="G21" s="558"/>
      <c r="H21" s="558"/>
      <c r="I21" s="558"/>
      <c r="J21" s="559"/>
      <c r="K21" s="108" t="s">
        <v>93</v>
      </c>
      <c r="L21" s="42"/>
      <c r="M21" s="36" t="str">
        <f>IF(K21="A","3",IF(K21="B","2", IF(K21="C","1",IF(K21="D","0","評価なし"))))</f>
        <v>3</v>
      </c>
      <c r="N21" s="74" t="str">
        <f>IF(M21="評価なし",0,M21)</f>
        <v>3</v>
      </c>
      <c r="O21" s="42"/>
      <c r="P21" s="42"/>
      <c r="Q21" s="42"/>
      <c r="R21" s="42"/>
      <c r="S21" s="42"/>
      <c r="T21" s="42"/>
      <c r="U21" s="42"/>
      <c r="V21" s="42"/>
      <c r="W21" s="42"/>
      <c r="X21" s="344" t="s">
        <v>154</v>
      </c>
      <c r="Y21" s="345"/>
      <c r="Z21" s="108" t="s">
        <v>93</v>
      </c>
      <c r="AA21" s="115"/>
      <c r="AB21" s="204" t="str">
        <f>IF(Z21="A","3",IF(Z21="B","2", IF(Z21="C","1",IF(Z21="D","0","評価なし"))))</f>
        <v>3</v>
      </c>
      <c r="AC21" s="48" t="str">
        <f>IF(AB21="評価なし",0,AB21)</f>
        <v>3</v>
      </c>
      <c r="AD21" s="115"/>
      <c r="AE21" s="115"/>
      <c r="AF21" s="115"/>
      <c r="AG21" s="115"/>
      <c r="AH21" s="115"/>
      <c r="AI21" s="115"/>
      <c r="AJ21" s="115"/>
      <c r="AK21" s="348" t="s">
        <v>169</v>
      </c>
      <c r="AL21" s="349"/>
      <c r="AM21" s="414" t="s">
        <v>206</v>
      </c>
      <c r="AN21" s="415"/>
      <c r="AO21" s="415"/>
      <c r="AP21" s="415"/>
      <c r="AQ21" s="416"/>
    </row>
    <row r="22" spans="1:43" s="14" customFormat="1" ht="72.75" customHeight="1" x14ac:dyDescent="0.15">
      <c r="A22" s="20"/>
      <c r="B22" s="573" t="s">
        <v>87</v>
      </c>
      <c r="C22" s="574"/>
      <c r="D22" s="574"/>
      <c r="E22" s="574"/>
      <c r="F22" s="574"/>
      <c r="G22" s="574"/>
      <c r="H22" s="574"/>
      <c r="I22" s="574"/>
      <c r="J22" s="575"/>
      <c r="K22" s="175" t="s">
        <v>93</v>
      </c>
      <c r="L22" s="44"/>
      <c r="M22" s="136" t="str">
        <f>IF(K22="A","3",IF(K22="B","2", IF(K22="C","1",IF(K22="D","0","評価なし"))))</f>
        <v>3</v>
      </c>
      <c r="N22" s="75" t="str">
        <f>IF(M22="評価なし",0,M22)</f>
        <v>3</v>
      </c>
      <c r="O22" s="44"/>
      <c r="P22" s="44"/>
      <c r="Q22" s="44"/>
      <c r="R22" s="44"/>
      <c r="S22" s="44"/>
      <c r="T22" s="44"/>
      <c r="U22" s="44"/>
      <c r="V22" s="44"/>
      <c r="W22" s="44"/>
      <c r="X22" s="346" t="s">
        <v>120</v>
      </c>
      <c r="Y22" s="347"/>
      <c r="Z22" s="104" t="s">
        <v>93</v>
      </c>
      <c r="AA22" s="145"/>
      <c r="AB22" s="206" t="str">
        <f>IF(Z22="A","3",IF(Z22="B","2", IF(Z22="C","1",IF(Z22="D","0","評価なし"))))</f>
        <v>3</v>
      </c>
      <c r="AC22" s="53" t="str">
        <f>IF(AB22="評価なし",0,AB22)</f>
        <v>3</v>
      </c>
      <c r="AD22" s="145"/>
      <c r="AE22" s="145"/>
      <c r="AF22" s="145"/>
      <c r="AG22" s="145"/>
      <c r="AH22" s="145"/>
      <c r="AI22" s="145"/>
      <c r="AJ22" s="145"/>
      <c r="AK22" s="350" t="s">
        <v>204</v>
      </c>
      <c r="AL22" s="351"/>
      <c r="AM22" s="417" t="s">
        <v>206</v>
      </c>
      <c r="AN22" s="418"/>
      <c r="AO22" s="418"/>
      <c r="AP22" s="418"/>
      <c r="AQ22" s="419"/>
    </row>
    <row r="23" spans="1:43" ht="58.5" customHeight="1" x14ac:dyDescent="0.15">
      <c r="B23" s="527" t="s">
        <v>52</v>
      </c>
      <c r="C23" s="528"/>
      <c r="D23" s="528"/>
      <c r="E23" s="528"/>
      <c r="F23" s="528"/>
      <c r="G23" s="528"/>
      <c r="H23" s="528"/>
      <c r="I23" s="528"/>
      <c r="J23" s="529"/>
      <c r="K23" s="389" t="s">
        <v>156</v>
      </c>
      <c r="L23" s="390"/>
      <c r="M23" s="390"/>
      <c r="N23" s="390"/>
      <c r="O23" s="390"/>
      <c r="P23" s="390"/>
      <c r="Q23" s="390"/>
      <c r="R23" s="390"/>
      <c r="S23" s="390"/>
      <c r="T23" s="390"/>
      <c r="U23" s="390"/>
      <c r="V23" s="390"/>
      <c r="W23" s="390"/>
      <c r="X23" s="390"/>
      <c r="Y23" s="391"/>
      <c r="Z23" s="383" t="s">
        <v>170</v>
      </c>
      <c r="AA23" s="384"/>
      <c r="AB23" s="384"/>
      <c r="AC23" s="384"/>
      <c r="AD23" s="384"/>
      <c r="AE23" s="384"/>
      <c r="AF23" s="384"/>
      <c r="AG23" s="384"/>
      <c r="AH23" s="384"/>
      <c r="AI23" s="384"/>
      <c r="AJ23" s="384"/>
      <c r="AK23" s="384"/>
      <c r="AL23" s="385"/>
      <c r="AM23" s="328" t="s">
        <v>206</v>
      </c>
      <c r="AN23" s="328"/>
      <c r="AO23" s="328"/>
      <c r="AP23" s="328"/>
      <c r="AQ23" s="329"/>
    </row>
    <row r="24" spans="1:43" ht="58.5" customHeight="1" thickBot="1" x14ac:dyDescent="0.2">
      <c r="B24" s="533" t="s">
        <v>42</v>
      </c>
      <c r="C24" s="534"/>
      <c r="D24" s="534"/>
      <c r="E24" s="534"/>
      <c r="F24" s="534"/>
      <c r="G24" s="534"/>
      <c r="H24" s="534"/>
      <c r="I24" s="534"/>
      <c r="J24" s="535"/>
      <c r="K24" s="386" t="s">
        <v>122</v>
      </c>
      <c r="L24" s="387"/>
      <c r="M24" s="387"/>
      <c r="N24" s="387"/>
      <c r="O24" s="387"/>
      <c r="P24" s="387"/>
      <c r="Q24" s="387"/>
      <c r="R24" s="387"/>
      <c r="S24" s="387"/>
      <c r="T24" s="387"/>
      <c r="U24" s="387"/>
      <c r="V24" s="387"/>
      <c r="W24" s="387"/>
      <c r="X24" s="387"/>
      <c r="Y24" s="388"/>
      <c r="Z24" s="383" t="s">
        <v>171</v>
      </c>
      <c r="AA24" s="384"/>
      <c r="AB24" s="384"/>
      <c r="AC24" s="384"/>
      <c r="AD24" s="384"/>
      <c r="AE24" s="384"/>
      <c r="AF24" s="384"/>
      <c r="AG24" s="384"/>
      <c r="AH24" s="384"/>
      <c r="AI24" s="384"/>
      <c r="AJ24" s="384"/>
      <c r="AK24" s="384"/>
      <c r="AL24" s="385"/>
      <c r="AM24" s="339" t="s">
        <v>206</v>
      </c>
      <c r="AN24" s="339"/>
      <c r="AO24" s="339"/>
      <c r="AP24" s="339"/>
      <c r="AQ24" s="340"/>
    </row>
    <row r="25" spans="1:43" ht="33" customHeight="1" x14ac:dyDescent="0.15">
      <c r="B25" s="536" t="s">
        <v>18</v>
      </c>
      <c r="C25" s="537"/>
      <c r="D25" s="537"/>
      <c r="E25" s="537"/>
      <c r="F25" s="537"/>
      <c r="G25" s="537"/>
      <c r="H25" s="537"/>
      <c r="I25" s="537"/>
      <c r="J25" s="538"/>
      <c r="K25" s="102" t="str">
        <f>IF(M25="評価なし","評価なし",IF(M25&gt;=2.5,"A",IF(M25&gt;=1.5,"B", IF(M25&gt;=0.5,"C",IF(M25&lt;0.5,"D","評価なし")))))</f>
        <v>A</v>
      </c>
      <c r="L25" s="16"/>
      <c r="M25" s="65">
        <f>IF(AND(M27="評価なし",M28="評価なし",M29="評価なし",M30="評価なし"),"評価なし",(N27+N28+N29+N30)/(4-N25))</f>
        <v>3</v>
      </c>
      <c r="N25" s="41">
        <f>COUNTIF(M27:M30,"評価なし")</f>
        <v>0</v>
      </c>
      <c r="O25" s="16"/>
      <c r="P25" s="16"/>
      <c r="Q25" s="16"/>
      <c r="R25" s="16"/>
      <c r="S25" s="16"/>
      <c r="T25" s="16"/>
      <c r="U25" s="16"/>
      <c r="V25" s="16"/>
      <c r="W25" s="16"/>
      <c r="X25" s="317"/>
      <c r="Y25" s="341"/>
      <c r="Z25" s="102" t="str">
        <f>IF(AB25="評価なし","評価なし",IF(AB25&gt;=2.5,"A",IF(AB25&gt;=1.5,"B", IF(AB25&gt;=0.5,"C",IF(AB25&lt;0.5,"D","評価なし")))))</f>
        <v>A</v>
      </c>
      <c r="AA25" s="16"/>
      <c r="AB25" s="65">
        <f>IF(AND(AB27="評価なし",AB28="評価なし",AB29="評価なし",AB30="評価なし"),"評価なし",(AC27+AC28+AC29+AC30)/(4-AC25))</f>
        <v>3</v>
      </c>
      <c r="AC25" s="41">
        <f>COUNTIF(AB27:AB30,"評価なし")</f>
        <v>0</v>
      </c>
      <c r="AD25" s="16"/>
      <c r="AE25" s="16"/>
      <c r="AF25" s="16"/>
      <c r="AG25" s="16"/>
      <c r="AH25" s="16"/>
      <c r="AI25" s="16"/>
      <c r="AJ25" s="16"/>
      <c r="AK25" s="317"/>
      <c r="AL25" s="318"/>
      <c r="AM25" s="545" t="s">
        <v>18</v>
      </c>
      <c r="AN25" s="546"/>
      <c r="AO25" s="546"/>
      <c r="AP25" s="546"/>
      <c r="AQ25" s="547"/>
    </row>
    <row r="26" spans="1:43" ht="78.75" customHeight="1" x14ac:dyDescent="0.15">
      <c r="B26" s="557" t="s">
        <v>86</v>
      </c>
      <c r="C26" s="558"/>
      <c r="D26" s="558"/>
      <c r="E26" s="558"/>
      <c r="F26" s="558"/>
      <c r="G26" s="558"/>
      <c r="H26" s="558"/>
      <c r="I26" s="558"/>
      <c r="J26" s="559"/>
      <c r="K26" s="191" t="s">
        <v>93</v>
      </c>
      <c r="L26" s="138"/>
      <c r="M26" s="39" t="str">
        <f>IF(K26="A","3",IF(K26="B","2", IF(K26="C","1",IF(K26="D","0","評価なし"))))</f>
        <v>3</v>
      </c>
      <c r="N26" s="140" t="str">
        <f>IF(M26="評価なし",0,M26)</f>
        <v>3</v>
      </c>
      <c r="O26" s="138"/>
      <c r="P26" s="138"/>
      <c r="Q26" s="138"/>
      <c r="R26" s="138"/>
      <c r="S26" s="138"/>
      <c r="T26" s="138"/>
      <c r="U26" s="138"/>
      <c r="V26" s="138"/>
      <c r="W26" s="138"/>
      <c r="X26" s="374" t="s">
        <v>157</v>
      </c>
      <c r="Y26" s="375"/>
      <c r="Z26" s="199" t="s">
        <v>93</v>
      </c>
      <c r="AA26" s="141"/>
      <c r="AB26" s="50" t="str">
        <f>IF(Z26="A","3",IF(Z26="B","2", IF(Z26="C","1",IF(Z26="D","0","評価なし"))))</f>
        <v>3</v>
      </c>
      <c r="AC26" s="142" t="str">
        <f>IF(AB26="評価なし",0,AB26)</f>
        <v>3</v>
      </c>
      <c r="AD26" s="138"/>
      <c r="AE26" s="138"/>
      <c r="AF26" s="138"/>
      <c r="AG26" s="138"/>
      <c r="AH26" s="138"/>
      <c r="AI26" s="138"/>
      <c r="AJ26" s="138"/>
      <c r="AK26" s="381" t="s">
        <v>172</v>
      </c>
      <c r="AL26" s="382"/>
      <c r="AM26" s="499" t="s">
        <v>206</v>
      </c>
      <c r="AN26" s="500"/>
      <c r="AO26" s="500"/>
      <c r="AP26" s="500"/>
      <c r="AQ26" s="501"/>
    </row>
    <row r="27" spans="1:43" ht="78.75" customHeight="1" x14ac:dyDescent="0.15">
      <c r="B27" s="539" t="s">
        <v>67</v>
      </c>
      <c r="C27" s="540"/>
      <c r="D27" s="540"/>
      <c r="E27" s="540"/>
      <c r="F27" s="540"/>
      <c r="G27" s="540"/>
      <c r="H27" s="540"/>
      <c r="I27" s="540"/>
      <c r="J27" s="541"/>
      <c r="K27" s="146" t="s">
        <v>93</v>
      </c>
      <c r="L27" s="139"/>
      <c r="M27" s="39" t="str">
        <f>IF(K27="A","3",IF(K27="B","2", IF(K27="C","1",IF(K27="D","0","評価なし"))))</f>
        <v>3</v>
      </c>
      <c r="N27" s="140" t="str">
        <f>IF(M27="評価なし",0,M27)</f>
        <v>3</v>
      </c>
      <c r="O27" s="139"/>
      <c r="P27" s="139"/>
      <c r="Q27" s="139"/>
      <c r="R27" s="139"/>
      <c r="S27" s="139"/>
      <c r="T27" s="139"/>
      <c r="U27" s="139"/>
      <c r="V27" s="139"/>
      <c r="W27" s="139"/>
      <c r="X27" s="376" t="s">
        <v>147</v>
      </c>
      <c r="Y27" s="377"/>
      <c r="Z27" s="199" t="s">
        <v>93</v>
      </c>
      <c r="AA27" s="141"/>
      <c r="AB27" s="50" t="str">
        <f>IF(Z27="A","3",IF(Z27="B","2", IF(Z27="C","1",IF(Z27="D","0","評価なし"))))</f>
        <v>3</v>
      </c>
      <c r="AC27" s="142" t="str">
        <f>IF(AB27="評価なし",0,AB27)</f>
        <v>3</v>
      </c>
      <c r="AD27" s="141"/>
      <c r="AE27" s="141"/>
      <c r="AF27" s="141"/>
      <c r="AG27" s="141"/>
      <c r="AH27" s="141"/>
      <c r="AI27" s="141"/>
      <c r="AJ27" s="141"/>
      <c r="AK27" s="301" t="s">
        <v>173</v>
      </c>
      <c r="AL27" s="302"/>
      <c r="AM27" s="502" t="s">
        <v>206</v>
      </c>
      <c r="AN27" s="503"/>
      <c r="AO27" s="503"/>
      <c r="AP27" s="503"/>
      <c r="AQ27" s="504"/>
    </row>
    <row r="28" spans="1:43" ht="72.75" customHeight="1" x14ac:dyDescent="0.15">
      <c r="B28" s="539" t="s">
        <v>68</v>
      </c>
      <c r="C28" s="540"/>
      <c r="D28" s="540"/>
      <c r="E28" s="540"/>
      <c r="F28" s="540"/>
      <c r="G28" s="540"/>
      <c r="H28" s="540"/>
      <c r="I28" s="540"/>
      <c r="J28" s="541"/>
      <c r="K28" s="146" t="s">
        <v>93</v>
      </c>
      <c r="L28" s="139"/>
      <c r="M28" s="39" t="str">
        <f>IF(K28="A","3",IF(K28="B","2", IF(K28="C","1",IF(K28="D","0","評価なし"))))</f>
        <v>3</v>
      </c>
      <c r="N28" s="140" t="str">
        <f>IF(M28="評価なし",0,M28)</f>
        <v>3</v>
      </c>
      <c r="O28" s="139"/>
      <c r="P28" s="139"/>
      <c r="Q28" s="139"/>
      <c r="R28" s="139"/>
      <c r="S28" s="139"/>
      <c r="T28" s="139"/>
      <c r="U28" s="139"/>
      <c r="V28" s="139"/>
      <c r="W28" s="139"/>
      <c r="X28" s="376" t="s">
        <v>158</v>
      </c>
      <c r="Y28" s="377"/>
      <c r="Z28" s="146" t="s">
        <v>93</v>
      </c>
      <c r="AA28" s="141"/>
      <c r="AB28" s="50" t="str">
        <f>IF(Z28="A","3",IF(Z28="B","2", IF(Z28="C","1",IF(Z28="D","0","評価なし"))))</f>
        <v>3</v>
      </c>
      <c r="AC28" s="142" t="str">
        <f t="shared" ref="AC28:AC29" si="0">IF(AB28="評価なし",0,AB28)</f>
        <v>3</v>
      </c>
      <c r="AD28" s="141"/>
      <c r="AE28" s="141"/>
      <c r="AF28" s="141"/>
      <c r="AG28" s="141"/>
      <c r="AH28" s="141"/>
      <c r="AI28" s="141"/>
      <c r="AJ28" s="141"/>
      <c r="AK28" s="301" t="s">
        <v>174</v>
      </c>
      <c r="AL28" s="302"/>
      <c r="AM28" s="502" t="s">
        <v>206</v>
      </c>
      <c r="AN28" s="503"/>
      <c r="AO28" s="503"/>
      <c r="AP28" s="503"/>
      <c r="AQ28" s="504"/>
    </row>
    <row r="29" spans="1:43" ht="72" customHeight="1" x14ac:dyDescent="0.15">
      <c r="B29" s="539" t="s">
        <v>69</v>
      </c>
      <c r="C29" s="540"/>
      <c r="D29" s="540"/>
      <c r="E29" s="540"/>
      <c r="F29" s="540"/>
      <c r="G29" s="540"/>
      <c r="H29" s="540"/>
      <c r="I29" s="540"/>
      <c r="J29" s="541"/>
      <c r="K29" s="146" t="s">
        <v>93</v>
      </c>
      <c r="L29" s="139"/>
      <c r="M29" s="39" t="str">
        <f>IF(K29="A","3",IF(K29="B","2", IF(K29="C","1",IF(K29="D","0","評価なし"))))</f>
        <v>3</v>
      </c>
      <c r="N29" s="140" t="str">
        <f>IF(M29="評価なし",0,M29)</f>
        <v>3</v>
      </c>
      <c r="O29" s="139"/>
      <c r="P29" s="139"/>
      <c r="Q29" s="139"/>
      <c r="R29" s="139"/>
      <c r="S29" s="139"/>
      <c r="T29" s="139"/>
      <c r="U29" s="139"/>
      <c r="V29" s="139"/>
      <c r="W29" s="139"/>
      <c r="X29" s="376" t="s">
        <v>121</v>
      </c>
      <c r="Y29" s="377"/>
      <c r="Z29" s="146" t="s">
        <v>93</v>
      </c>
      <c r="AA29" s="141"/>
      <c r="AB29" s="50" t="str">
        <f>IF(Z29="A","3",IF(Z29="B","2", IF(Z29="C","1",IF(Z29="D","0","評価なし"))))</f>
        <v>3</v>
      </c>
      <c r="AC29" s="142" t="str">
        <f t="shared" si="0"/>
        <v>3</v>
      </c>
      <c r="AD29" s="141"/>
      <c r="AE29" s="141"/>
      <c r="AF29" s="141"/>
      <c r="AG29" s="141"/>
      <c r="AH29" s="141"/>
      <c r="AI29" s="141"/>
      <c r="AJ29" s="141"/>
      <c r="AK29" s="301" t="s">
        <v>175</v>
      </c>
      <c r="AL29" s="302"/>
      <c r="AM29" s="502" t="s">
        <v>206</v>
      </c>
      <c r="AN29" s="503"/>
      <c r="AO29" s="503"/>
      <c r="AP29" s="503"/>
      <c r="AQ29" s="504"/>
    </row>
    <row r="30" spans="1:43" ht="71.25" customHeight="1" x14ac:dyDescent="0.15">
      <c r="B30" s="542" t="s">
        <v>70</v>
      </c>
      <c r="C30" s="543"/>
      <c r="D30" s="543"/>
      <c r="E30" s="543"/>
      <c r="F30" s="543"/>
      <c r="G30" s="543"/>
      <c r="H30" s="543"/>
      <c r="I30" s="543"/>
      <c r="J30" s="544"/>
      <c r="K30" s="192" t="s">
        <v>93</v>
      </c>
      <c r="L30" s="139"/>
      <c r="M30" s="168" t="str">
        <f>IF(K30="A","3",IF(K30="B","2", IF(K30="C","1",IF(K30="D","0","評価なし"))))</f>
        <v>3</v>
      </c>
      <c r="N30" s="144" t="str">
        <f>IF(M30="評価なし",0,M30)</f>
        <v>3</v>
      </c>
      <c r="O30" s="139"/>
      <c r="P30" s="139"/>
      <c r="Q30" s="139"/>
      <c r="R30" s="139"/>
      <c r="S30" s="139"/>
      <c r="T30" s="139"/>
      <c r="U30" s="139"/>
      <c r="V30" s="139"/>
      <c r="W30" s="139"/>
      <c r="X30" s="305" t="s">
        <v>148</v>
      </c>
      <c r="Y30" s="288"/>
      <c r="Z30" s="180" t="s">
        <v>93</v>
      </c>
      <c r="AA30" s="181"/>
      <c r="AB30" s="206" t="str">
        <f>IF(Z30="A","3",IF(Z30="B","2", IF(Z30="C","1",IF(Z30="D","0","評価なし"))))</f>
        <v>3</v>
      </c>
      <c r="AC30" s="182" t="str">
        <f>IF(AB30="評価なし",0,AB30)</f>
        <v>3</v>
      </c>
      <c r="AD30" s="181"/>
      <c r="AE30" s="181"/>
      <c r="AF30" s="181"/>
      <c r="AG30" s="181"/>
      <c r="AH30" s="181"/>
      <c r="AI30" s="181"/>
      <c r="AJ30" s="181"/>
      <c r="AK30" s="303" t="s">
        <v>176</v>
      </c>
      <c r="AL30" s="304"/>
      <c r="AM30" s="505" t="s">
        <v>206</v>
      </c>
      <c r="AN30" s="506"/>
      <c r="AO30" s="506"/>
      <c r="AP30" s="506"/>
      <c r="AQ30" s="507"/>
    </row>
    <row r="31" spans="1:43" ht="69.95" customHeight="1" x14ac:dyDescent="0.15">
      <c r="B31" s="527" t="s">
        <v>52</v>
      </c>
      <c r="C31" s="528"/>
      <c r="D31" s="528"/>
      <c r="E31" s="528"/>
      <c r="F31" s="528"/>
      <c r="G31" s="528"/>
      <c r="H31" s="528"/>
      <c r="I31" s="528"/>
      <c r="J31" s="529"/>
      <c r="K31" s="389" t="s">
        <v>123</v>
      </c>
      <c r="L31" s="390"/>
      <c r="M31" s="390"/>
      <c r="N31" s="390"/>
      <c r="O31" s="390"/>
      <c r="P31" s="390"/>
      <c r="Q31" s="390"/>
      <c r="R31" s="390"/>
      <c r="S31" s="390"/>
      <c r="T31" s="390"/>
      <c r="U31" s="390"/>
      <c r="V31" s="390"/>
      <c r="W31" s="390"/>
      <c r="X31" s="390"/>
      <c r="Y31" s="391"/>
      <c r="Z31" s="368" t="s">
        <v>177</v>
      </c>
      <c r="AA31" s="369"/>
      <c r="AB31" s="369"/>
      <c r="AC31" s="369"/>
      <c r="AD31" s="369"/>
      <c r="AE31" s="369"/>
      <c r="AF31" s="369"/>
      <c r="AG31" s="369"/>
      <c r="AH31" s="369"/>
      <c r="AI31" s="369"/>
      <c r="AJ31" s="369"/>
      <c r="AK31" s="369"/>
      <c r="AL31" s="370"/>
      <c r="AM31" s="328" t="s">
        <v>206</v>
      </c>
      <c r="AN31" s="328"/>
      <c r="AO31" s="328"/>
      <c r="AP31" s="328"/>
      <c r="AQ31" s="329"/>
    </row>
    <row r="32" spans="1:43" ht="69.95" customHeight="1" thickBot="1" x14ac:dyDescent="0.2">
      <c r="B32" s="533" t="s">
        <v>42</v>
      </c>
      <c r="C32" s="534"/>
      <c r="D32" s="534"/>
      <c r="E32" s="534"/>
      <c r="F32" s="534"/>
      <c r="G32" s="534"/>
      <c r="H32" s="534"/>
      <c r="I32" s="534"/>
      <c r="J32" s="535"/>
      <c r="K32" s="386" t="s">
        <v>124</v>
      </c>
      <c r="L32" s="387"/>
      <c r="M32" s="387"/>
      <c r="N32" s="387"/>
      <c r="O32" s="387"/>
      <c r="P32" s="387"/>
      <c r="Q32" s="387"/>
      <c r="R32" s="387"/>
      <c r="S32" s="387"/>
      <c r="T32" s="387"/>
      <c r="U32" s="387"/>
      <c r="V32" s="387"/>
      <c r="W32" s="387"/>
      <c r="X32" s="387"/>
      <c r="Y32" s="388"/>
      <c r="Z32" s="371" t="s">
        <v>178</v>
      </c>
      <c r="AA32" s="372"/>
      <c r="AB32" s="372"/>
      <c r="AC32" s="372"/>
      <c r="AD32" s="372"/>
      <c r="AE32" s="372"/>
      <c r="AF32" s="372"/>
      <c r="AG32" s="372"/>
      <c r="AH32" s="372"/>
      <c r="AI32" s="372"/>
      <c r="AJ32" s="372"/>
      <c r="AK32" s="372"/>
      <c r="AL32" s="373"/>
      <c r="AM32" s="339" t="s">
        <v>206</v>
      </c>
      <c r="AN32" s="339"/>
      <c r="AO32" s="339"/>
      <c r="AP32" s="339"/>
      <c r="AQ32" s="340"/>
    </row>
    <row r="33" spans="1:43" s="1" customFormat="1" ht="39" customHeight="1" thickBot="1" x14ac:dyDescent="0.2">
      <c r="A33" s="20"/>
      <c r="B33" s="548" t="s">
        <v>59</v>
      </c>
      <c r="C33" s="549"/>
      <c r="D33" s="549"/>
      <c r="E33" s="549"/>
      <c r="F33" s="549"/>
      <c r="G33" s="549"/>
      <c r="H33" s="549"/>
      <c r="I33" s="549"/>
      <c r="J33" s="550"/>
      <c r="K33" s="101" t="str">
        <f>IF(M33="評価なし","評価なし",IF(M33&gt;=2.5,"A",IF(M33&gt;=1.5,"B", IF(M33&gt;=0.5,"C",IF(M33&lt;0.5,"D","評価なし")))))</f>
        <v>A</v>
      </c>
      <c r="L33" s="55"/>
      <c r="M33" s="72">
        <f>IF(AND(M35="評価なし",M36="評価なし",M40="評価なし",M45="評価なし",M46="評価なし",M47="評価なし"),"評価なし",(N35+N36+N40+N45+N46+N47)/(6-N33))</f>
        <v>2.8333333333333335</v>
      </c>
      <c r="N33" s="73">
        <f>COUNTIF(M35:M36,"評価なし")+COUNTIF(M40,"評価なし")+COUNTIF(M45:M47,"評価なし")</f>
        <v>0</v>
      </c>
      <c r="O33" s="55"/>
      <c r="P33" s="55"/>
      <c r="Q33" s="55"/>
      <c r="R33" s="55"/>
      <c r="S33" s="55"/>
      <c r="T33" s="55"/>
      <c r="U33" s="55"/>
      <c r="V33" s="55"/>
      <c r="W33" s="55"/>
      <c r="X33" s="317"/>
      <c r="Y33" s="318"/>
      <c r="Z33" s="101" t="str">
        <f>IF(AB33="評価なし","評価なし",IF(AB33&gt;=2.5,"A",IF(AB33&gt;=1.5,"B", IF(AB33&gt;=0.5,"C",IF(AB33&lt;0.5,"D","評価なし")))))</f>
        <v>A</v>
      </c>
      <c r="AA33" s="2"/>
      <c r="AB33" s="64">
        <f>IF(AND(AB35="評価なし",AB36="評価なし",AB40="評価なし",AB45="評価なし",AB46="評価なし",AB47="評価なし"),"評価なし",(AC35+AC36+AC40+AC45+AC46+AC47)/(6-AC33))</f>
        <v>2.8333333333333335</v>
      </c>
      <c r="AC33" s="41">
        <f>COUNTIF(AB35:AB36,"評価なし")+COUNTIF(AB40,"評価なし")+COUNTIF(AB45:AB47,"評価なし")</f>
        <v>0</v>
      </c>
      <c r="AD33" s="2"/>
      <c r="AE33" s="2"/>
      <c r="AF33" s="2"/>
      <c r="AG33" s="2"/>
      <c r="AH33" s="2"/>
      <c r="AI33" s="2"/>
      <c r="AJ33" s="2"/>
      <c r="AK33" s="317"/>
      <c r="AL33" s="318"/>
      <c r="AM33" s="548" t="s">
        <v>19</v>
      </c>
      <c r="AN33" s="549"/>
      <c r="AO33" s="549"/>
      <c r="AP33" s="549"/>
      <c r="AQ33" s="550"/>
    </row>
    <row r="34" spans="1:43" s="1" customFormat="1" ht="35.25" customHeight="1" x14ac:dyDescent="0.15">
      <c r="A34" s="20"/>
      <c r="B34" s="562" t="s">
        <v>20</v>
      </c>
      <c r="C34" s="552"/>
      <c r="D34" s="552"/>
      <c r="E34" s="552"/>
      <c r="F34" s="552"/>
      <c r="G34" s="552"/>
      <c r="H34" s="552"/>
      <c r="I34" s="552"/>
      <c r="J34" s="553"/>
      <c r="K34" s="116" t="str">
        <f>IF(M34="評価なし","評価なし",IF(M34&gt;=2.5,"A",IF(M34&gt;=1.5,"B", IF(M34&gt;=0.5,"C",IF(M34&lt;0.5,"D","評価なし")))))</f>
        <v>A</v>
      </c>
      <c r="L34" s="2"/>
      <c r="M34" s="65">
        <f>IF(AND(M35="評価なし",M36="評価なし"),"評価なし",(N35+N36)/(2-N34))</f>
        <v>3</v>
      </c>
      <c r="N34" s="41">
        <f>COUNTIF(M35:M36,"評価なし")</f>
        <v>0</v>
      </c>
      <c r="O34" s="2"/>
      <c r="P34" s="2"/>
      <c r="Q34" s="2"/>
      <c r="R34" s="2"/>
      <c r="S34" s="2"/>
      <c r="T34" s="2"/>
      <c r="U34" s="2"/>
      <c r="V34" s="2"/>
      <c r="W34" s="2"/>
      <c r="X34" s="315"/>
      <c r="Y34" s="316"/>
      <c r="Z34" s="102" t="str">
        <f>IF(AB34="評価なし","評価なし",IF(AB34&gt;=2.5,"A",IF(AB34&gt;=1.5,"B", IF(AB34&gt;=0.5,"C",IF(AB34&lt;0.5,"D","評価なし")))))</f>
        <v>A</v>
      </c>
      <c r="AA34" s="2"/>
      <c r="AB34" s="13">
        <f>IF(AND(AB35="評価なし",AB36="評価なし"),"評価なし",(AC35+AC36)/(2-AC34))</f>
        <v>3</v>
      </c>
      <c r="AC34" s="41">
        <f>COUNTIF(AB35:AB36,"評価なし")</f>
        <v>0</v>
      </c>
      <c r="AD34" s="2"/>
      <c r="AE34" s="2"/>
      <c r="AF34" s="2"/>
      <c r="AG34" s="2"/>
      <c r="AH34" s="2"/>
      <c r="AI34" s="2"/>
      <c r="AJ34" s="2"/>
      <c r="AK34" s="315"/>
      <c r="AL34" s="316"/>
      <c r="AM34" s="551" t="s">
        <v>20</v>
      </c>
      <c r="AN34" s="552"/>
      <c r="AO34" s="552"/>
      <c r="AP34" s="552"/>
      <c r="AQ34" s="553"/>
    </row>
    <row r="35" spans="1:43" s="1" customFormat="1" ht="120.75" customHeight="1" x14ac:dyDescent="0.15">
      <c r="A35" s="20"/>
      <c r="B35" s="563" t="s">
        <v>71</v>
      </c>
      <c r="C35" s="564"/>
      <c r="D35" s="564"/>
      <c r="E35" s="564"/>
      <c r="F35" s="564"/>
      <c r="G35" s="564"/>
      <c r="H35" s="564"/>
      <c r="I35" s="564"/>
      <c r="J35" s="565"/>
      <c r="K35" s="169" t="s">
        <v>93</v>
      </c>
      <c r="L35" s="42"/>
      <c r="M35" s="147" t="str">
        <f>IF(K35="A","3",IF(K35="B","2", IF(K35="C","1",IF(K35="D","0","評価なし"))))</f>
        <v>3</v>
      </c>
      <c r="N35" s="33" t="str">
        <f>IF(M35="評価なし",0,M35)</f>
        <v>3</v>
      </c>
      <c r="O35" s="42"/>
      <c r="P35" s="42"/>
      <c r="Q35" s="42"/>
      <c r="R35" s="42"/>
      <c r="S35" s="42"/>
      <c r="T35" s="42"/>
      <c r="U35" s="42"/>
      <c r="V35" s="42"/>
      <c r="W35" s="42"/>
      <c r="X35" s="569" t="s">
        <v>159</v>
      </c>
      <c r="Y35" s="279"/>
      <c r="Z35" s="169" t="s">
        <v>93</v>
      </c>
      <c r="AA35" s="46"/>
      <c r="AB35" s="204" t="str">
        <f>IF(Z35="A","3",IF(Z35="B","2", IF(Z35="C","1",IF(Z35="D","0","評価なし"))))</f>
        <v>3</v>
      </c>
      <c r="AC35" s="57" t="str">
        <f>IF(AB35="評価なし",0,AB35)</f>
        <v>3</v>
      </c>
      <c r="AD35" s="46"/>
      <c r="AE35" s="46"/>
      <c r="AF35" s="46"/>
      <c r="AG35" s="46"/>
      <c r="AH35" s="46"/>
      <c r="AI35" s="46"/>
      <c r="AJ35" s="46"/>
      <c r="AK35" s="330" t="s">
        <v>179</v>
      </c>
      <c r="AL35" s="331"/>
      <c r="AM35" s="496" t="s">
        <v>206</v>
      </c>
      <c r="AN35" s="497"/>
      <c r="AO35" s="497"/>
      <c r="AP35" s="497"/>
      <c r="AQ35" s="498"/>
    </row>
    <row r="36" spans="1:43" ht="120.75" customHeight="1" x14ac:dyDescent="0.15">
      <c r="B36" s="542" t="s">
        <v>72</v>
      </c>
      <c r="C36" s="543"/>
      <c r="D36" s="543"/>
      <c r="E36" s="543"/>
      <c r="F36" s="543"/>
      <c r="G36" s="543"/>
      <c r="H36" s="543"/>
      <c r="I36" s="543"/>
      <c r="J36" s="544"/>
      <c r="K36" s="170" t="s">
        <v>93</v>
      </c>
      <c r="L36" s="34"/>
      <c r="M36" s="143" t="str">
        <f>IF(K36="A","3",IF(K36="B","2", IF(K36="C","1",IF(K36="D","0","評価なし"))))</f>
        <v>3</v>
      </c>
      <c r="N36" s="35" t="str">
        <f>IF(M36="評価なし",0,M36)</f>
        <v>3</v>
      </c>
      <c r="O36" s="34"/>
      <c r="P36" s="34"/>
      <c r="Q36" s="34"/>
      <c r="R36" s="34"/>
      <c r="S36" s="34"/>
      <c r="T36" s="34"/>
      <c r="U36" s="34"/>
      <c r="V36" s="34"/>
      <c r="W36" s="34"/>
      <c r="X36" s="346" t="s">
        <v>125</v>
      </c>
      <c r="Y36" s="347"/>
      <c r="Z36" s="170" t="s">
        <v>93</v>
      </c>
      <c r="AA36" s="59"/>
      <c r="AB36" s="205" t="str">
        <f>IF(Z36="A","3",IF(Z36="B","2", IF(Z36="C","1",IF(Z36="D","0","評価なし"))))</f>
        <v>3</v>
      </c>
      <c r="AC36" s="60" t="str">
        <f>IF(AB36="評価なし",0,AB36)</f>
        <v>3</v>
      </c>
      <c r="AD36" s="59"/>
      <c r="AE36" s="59"/>
      <c r="AF36" s="59"/>
      <c r="AG36" s="59"/>
      <c r="AH36" s="59"/>
      <c r="AI36" s="59"/>
      <c r="AJ36" s="59"/>
      <c r="AK36" s="303" t="s">
        <v>179</v>
      </c>
      <c r="AL36" s="304"/>
      <c r="AM36" s="566" t="s">
        <v>206</v>
      </c>
      <c r="AN36" s="567"/>
      <c r="AO36" s="567"/>
      <c r="AP36" s="567"/>
      <c r="AQ36" s="568"/>
    </row>
    <row r="37" spans="1:43" ht="78.75" customHeight="1" x14ac:dyDescent="0.15">
      <c r="B37" s="527" t="s">
        <v>52</v>
      </c>
      <c r="C37" s="528"/>
      <c r="D37" s="528"/>
      <c r="E37" s="528"/>
      <c r="F37" s="528"/>
      <c r="G37" s="528"/>
      <c r="H37" s="528"/>
      <c r="I37" s="528"/>
      <c r="J37" s="529"/>
      <c r="K37" s="389" t="s">
        <v>126</v>
      </c>
      <c r="L37" s="390"/>
      <c r="M37" s="390"/>
      <c r="N37" s="390"/>
      <c r="O37" s="390"/>
      <c r="P37" s="390"/>
      <c r="Q37" s="390"/>
      <c r="R37" s="390"/>
      <c r="S37" s="390"/>
      <c r="T37" s="390"/>
      <c r="U37" s="390"/>
      <c r="V37" s="390"/>
      <c r="W37" s="390"/>
      <c r="X37" s="390"/>
      <c r="Y37" s="391"/>
      <c r="Z37" s="411" t="s">
        <v>180</v>
      </c>
      <c r="AA37" s="244"/>
      <c r="AB37" s="244"/>
      <c r="AC37" s="244"/>
      <c r="AD37" s="244"/>
      <c r="AE37" s="244"/>
      <c r="AF37" s="244"/>
      <c r="AG37" s="244"/>
      <c r="AH37" s="244"/>
      <c r="AI37" s="244"/>
      <c r="AJ37" s="244"/>
      <c r="AK37" s="244"/>
      <c r="AL37" s="412"/>
      <c r="AM37" s="328" t="s">
        <v>206</v>
      </c>
      <c r="AN37" s="328"/>
      <c r="AO37" s="328"/>
      <c r="AP37" s="328"/>
      <c r="AQ37" s="329"/>
    </row>
    <row r="38" spans="1:43" ht="78.75" customHeight="1" thickBot="1" x14ac:dyDescent="0.2">
      <c r="B38" s="530" t="s">
        <v>42</v>
      </c>
      <c r="C38" s="531"/>
      <c r="D38" s="531"/>
      <c r="E38" s="531"/>
      <c r="F38" s="531"/>
      <c r="G38" s="531"/>
      <c r="H38" s="531"/>
      <c r="I38" s="531"/>
      <c r="J38" s="532"/>
      <c r="K38" s="408" t="s">
        <v>127</v>
      </c>
      <c r="L38" s="409"/>
      <c r="M38" s="409"/>
      <c r="N38" s="409"/>
      <c r="O38" s="409"/>
      <c r="P38" s="409"/>
      <c r="Q38" s="409"/>
      <c r="R38" s="409"/>
      <c r="S38" s="409"/>
      <c r="T38" s="409"/>
      <c r="U38" s="409"/>
      <c r="V38" s="409"/>
      <c r="W38" s="409"/>
      <c r="X38" s="409"/>
      <c r="Y38" s="410"/>
      <c r="Z38" s="398" t="s">
        <v>181</v>
      </c>
      <c r="AA38" s="399"/>
      <c r="AB38" s="399"/>
      <c r="AC38" s="399"/>
      <c r="AD38" s="399"/>
      <c r="AE38" s="399"/>
      <c r="AF38" s="399"/>
      <c r="AG38" s="399"/>
      <c r="AH38" s="399"/>
      <c r="AI38" s="399"/>
      <c r="AJ38" s="399"/>
      <c r="AK38" s="399"/>
      <c r="AL38" s="400"/>
      <c r="AM38" s="462" t="s">
        <v>206</v>
      </c>
      <c r="AN38" s="339"/>
      <c r="AO38" s="339"/>
      <c r="AP38" s="339"/>
      <c r="AQ38" s="340"/>
    </row>
    <row r="39" spans="1:43" ht="42.75" customHeight="1" x14ac:dyDescent="0.15">
      <c r="B39" s="570" t="s">
        <v>48</v>
      </c>
      <c r="C39" s="571"/>
      <c r="D39" s="571"/>
      <c r="E39" s="571"/>
      <c r="F39" s="571"/>
      <c r="G39" s="571"/>
      <c r="H39" s="571"/>
      <c r="I39" s="571"/>
      <c r="J39" s="572"/>
      <c r="K39" s="148" t="str">
        <f>IF(M39="評価なし","評価なし",IF(M39&gt;=2.5,"A",IF(M39&gt;=1.5,"B", IF(M39&gt;=0.5,"C",IF(M39&lt;0.5,"D","評価なし")))))</f>
        <v>A</v>
      </c>
      <c r="L39" s="2"/>
      <c r="M39" s="82">
        <f>IF(M40="評価なし","評価なし",N40/(1-N39))</f>
        <v>3</v>
      </c>
      <c r="N39" s="41">
        <f>COUNTIF(M40,"評価なし")</f>
        <v>0</v>
      </c>
      <c r="O39" s="16"/>
      <c r="P39" s="16"/>
      <c r="Q39" s="16"/>
      <c r="R39" s="16"/>
      <c r="S39" s="16"/>
      <c r="T39" s="16"/>
      <c r="U39" s="16"/>
      <c r="V39" s="16"/>
      <c r="W39" s="16"/>
      <c r="X39" s="315"/>
      <c r="Y39" s="316"/>
      <c r="Z39" s="148" t="str">
        <f>IF(AB39="評価なし","評価なし",IF(AB39&gt;=2.5,"A",IF(AB39&gt;=1.5,"B", IF(AB39&gt;=0.5,"C",IF(AB39&lt;0.5,"D","評価なし")))))</f>
        <v>A</v>
      </c>
      <c r="AA39" s="2"/>
      <c r="AB39" s="82">
        <f>IF(AB40="評価なし","評価なし",AC40/(1-AC39))</f>
        <v>3</v>
      </c>
      <c r="AC39" s="41">
        <f>COUNTIF(AB40,"評価なし")</f>
        <v>0</v>
      </c>
      <c r="AD39" s="16"/>
      <c r="AE39" s="16"/>
      <c r="AF39" s="16"/>
      <c r="AG39" s="16"/>
      <c r="AH39" s="16"/>
      <c r="AI39" s="16"/>
      <c r="AJ39" s="16"/>
      <c r="AK39" s="315"/>
      <c r="AL39" s="316"/>
      <c r="AM39" s="325" t="s">
        <v>64</v>
      </c>
      <c r="AN39" s="326"/>
      <c r="AO39" s="326"/>
      <c r="AP39" s="326"/>
      <c r="AQ39" s="327"/>
    </row>
    <row r="40" spans="1:43" ht="108" customHeight="1" x14ac:dyDescent="0.15">
      <c r="B40" s="563" t="s">
        <v>73</v>
      </c>
      <c r="C40" s="564"/>
      <c r="D40" s="564"/>
      <c r="E40" s="564"/>
      <c r="F40" s="564"/>
      <c r="G40" s="564"/>
      <c r="H40" s="564"/>
      <c r="I40" s="564"/>
      <c r="J40" s="565"/>
      <c r="K40" s="194" t="s">
        <v>93</v>
      </c>
      <c r="L40" s="21"/>
      <c r="M40" s="120" t="str">
        <f>IF(K40="A","3",IF(K40="B","2", IF(K40="C","1",IF(K40="D","0","評価なし"))))</f>
        <v>3</v>
      </c>
      <c r="N40" s="22" t="str">
        <f>IF(M40="評価なし",0,M40)</f>
        <v>3</v>
      </c>
      <c r="O40" s="21"/>
      <c r="P40" s="21"/>
      <c r="Q40" s="21"/>
      <c r="R40" s="21"/>
      <c r="S40" s="21"/>
      <c r="T40" s="21"/>
      <c r="U40" s="21"/>
      <c r="V40" s="21"/>
      <c r="W40" s="21"/>
      <c r="X40" s="560" t="s">
        <v>128</v>
      </c>
      <c r="Y40" s="561"/>
      <c r="Z40" s="194" t="s">
        <v>93</v>
      </c>
      <c r="AA40" s="16"/>
      <c r="AB40" s="119" t="str">
        <f>IF(Z40="A","3",IF(Z40="B","2", IF(Z40="C","1",IF(Z40="D","0","評価なし"))))</f>
        <v>3</v>
      </c>
      <c r="AC40" s="23" t="str">
        <f>IF(AB40="評価なし",0,AB40)</f>
        <v>3</v>
      </c>
      <c r="AD40" s="16"/>
      <c r="AE40" s="16"/>
      <c r="AF40" s="16"/>
      <c r="AG40" s="16"/>
      <c r="AH40" s="16"/>
      <c r="AI40" s="16"/>
      <c r="AJ40" s="16"/>
      <c r="AK40" s="334" t="s">
        <v>205</v>
      </c>
      <c r="AL40" s="335"/>
      <c r="AM40" s="322" t="s">
        <v>206</v>
      </c>
      <c r="AN40" s="323"/>
      <c r="AO40" s="323"/>
      <c r="AP40" s="323"/>
      <c r="AQ40" s="324"/>
    </row>
    <row r="41" spans="1:43" ht="108" customHeight="1" x14ac:dyDescent="0.15">
      <c r="B41" s="599" t="s">
        <v>49</v>
      </c>
      <c r="C41" s="600"/>
      <c r="D41" s="600"/>
      <c r="E41" s="600"/>
      <c r="F41" s="600"/>
      <c r="G41" s="600"/>
      <c r="H41" s="600"/>
      <c r="I41" s="600"/>
      <c r="J41" s="601"/>
      <c r="K41" s="200" t="s">
        <v>93</v>
      </c>
      <c r="L41" s="195"/>
      <c r="M41" s="196" t="str">
        <f>IF(K41="A","3",IF(K41="B","2", IF(K41="C","1",IF(K41="D","0","評価なし"))))</f>
        <v>3</v>
      </c>
      <c r="N41" s="201" t="str">
        <f>IF(M41="評価なし",0,M41)</f>
        <v>3</v>
      </c>
      <c r="O41" s="195"/>
      <c r="P41" s="195"/>
      <c r="Q41" s="195"/>
      <c r="R41" s="195"/>
      <c r="S41" s="195"/>
      <c r="T41" s="195"/>
      <c r="U41" s="195"/>
      <c r="V41" s="195"/>
      <c r="W41" s="195"/>
      <c r="X41" s="378" t="s">
        <v>129</v>
      </c>
      <c r="Y41" s="379"/>
      <c r="Z41" s="193" t="s">
        <v>93</v>
      </c>
      <c r="AA41" s="197"/>
      <c r="AB41" s="198" t="str">
        <f>IF(Z41="A","3",IF(Z41="B","2", IF(Z41="C","1",IF(Z41="D","0","評価なし"))))</f>
        <v>3</v>
      </c>
      <c r="AC41" s="202" t="str">
        <f>IF(AB41="評価なし",0,AB41)</f>
        <v>3</v>
      </c>
      <c r="AD41" s="197"/>
      <c r="AE41" s="197"/>
      <c r="AF41" s="197"/>
      <c r="AG41" s="197"/>
      <c r="AH41" s="197"/>
      <c r="AI41" s="197"/>
      <c r="AJ41" s="197"/>
      <c r="AK41" s="332" t="s">
        <v>182</v>
      </c>
      <c r="AL41" s="333"/>
      <c r="AM41" s="306" t="s">
        <v>206</v>
      </c>
      <c r="AN41" s="307"/>
      <c r="AO41" s="307"/>
      <c r="AP41" s="307"/>
      <c r="AQ41" s="308"/>
    </row>
    <row r="42" spans="1:43" ht="90" customHeight="1" x14ac:dyDescent="0.15">
      <c r="B42" s="527" t="s">
        <v>52</v>
      </c>
      <c r="C42" s="528"/>
      <c r="D42" s="528"/>
      <c r="E42" s="528"/>
      <c r="F42" s="528"/>
      <c r="G42" s="528"/>
      <c r="H42" s="528"/>
      <c r="I42" s="528"/>
      <c r="J42" s="529"/>
      <c r="K42" s="354" t="s">
        <v>130</v>
      </c>
      <c r="L42" s="355"/>
      <c r="M42" s="355"/>
      <c r="N42" s="355"/>
      <c r="O42" s="355"/>
      <c r="P42" s="355"/>
      <c r="Q42" s="355"/>
      <c r="R42" s="355"/>
      <c r="S42" s="355"/>
      <c r="T42" s="355"/>
      <c r="U42" s="355"/>
      <c r="V42" s="355"/>
      <c r="W42" s="355"/>
      <c r="X42" s="355"/>
      <c r="Y42" s="356"/>
      <c r="Z42" s="357" t="s">
        <v>183</v>
      </c>
      <c r="AA42" s="358"/>
      <c r="AB42" s="358"/>
      <c r="AC42" s="358"/>
      <c r="AD42" s="358"/>
      <c r="AE42" s="358"/>
      <c r="AF42" s="358"/>
      <c r="AG42" s="358"/>
      <c r="AH42" s="358"/>
      <c r="AI42" s="358"/>
      <c r="AJ42" s="358"/>
      <c r="AK42" s="358"/>
      <c r="AL42" s="359"/>
      <c r="AM42" s="328" t="s">
        <v>206</v>
      </c>
      <c r="AN42" s="328"/>
      <c r="AO42" s="328"/>
      <c r="AP42" s="328"/>
      <c r="AQ42" s="329"/>
    </row>
    <row r="43" spans="1:43" ht="90" customHeight="1" thickBot="1" x14ac:dyDescent="0.2">
      <c r="B43" s="533" t="s">
        <v>42</v>
      </c>
      <c r="C43" s="534"/>
      <c r="D43" s="534"/>
      <c r="E43" s="534"/>
      <c r="F43" s="534"/>
      <c r="G43" s="534"/>
      <c r="H43" s="534"/>
      <c r="I43" s="534"/>
      <c r="J43" s="535"/>
      <c r="K43" s="360" t="s">
        <v>131</v>
      </c>
      <c r="L43" s="361"/>
      <c r="M43" s="361"/>
      <c r="N43" s="361"/>
      <c r="O43" s="361"/>
      <c r="P43" s="361"/>
      <c r="Q43" s="361"/>
      <c r="R43" s="361"/>
      <c r="S43" s="361"/>
      <c r="T43" s="361"/>
      <c r="U43" s="361"/>
      <c r="V43" s="361"/>
      <c r="W43" s="361"/>
      <c r="X43" s="361"/>
      <c r="Y43" s="362"/>
      <c r="Z43" s="363" t="s">
        <v>184</v>
      </c>
      <c r="AA43" s="364"/>
      <c r="AB43" s="364"/>
      <c r="AC43" s="364"/>
      <c r="AD43" s="364"/>
      <c r="AE43" s="364"/>
      <c r="AF43" s="364"/>
      <c r="AG43" s="364"/>
      <c r="AH43" s="364"/>
      <c r="AI43" s="364"/>
      <c r="AJ43" s="364"/>
      <c r="AK43" s="364"/>
      <c r="AL43" s="365"/>
      <c r="AM43" s="339" t="s">
        <v>206</v>
      </c>
      <c r="AN43" s="339"/>
      <c r="AO43" s="339"/>
      <c r="AP43" s="339"/>
      <c r="AQ43" s="340"/>
    </row>
    <row r="44" spans="1:43" ht="34.5" customHeight="1" x14ac:dyDescent="0.15">
      <c r="B44" s="325" t="s">
        <v>58</v>
      </c>
      <c r="C44" s="326"/>
      <c r="D44" s="326"/>
      <c r="E44" s="326"/>
      <c r="F44" s="326"/>
      <c r="G44" s="326"/>
      <c r="H44" s="326"/>
      <c r="I44" s="326"/>
      <c r="J44" s="327"/>
      <c r="K44" s="102" t="str">
        <f>IF(M44="評価なし","評価なし",IF(M44&gt;=2.5,"A",IF(M44&gt;=1.5,"B", IF(M44&gt;=0.5,"C",IF(M44&lt;0.5,"D","評価なし")))))</f>
        <v>A</v>
      </c>
      <c r="L44" s="16"/>
      <c r="M44" s="31">
        <f>IF(AND(M45="評価なし",M46="評価なし",M47="評価なし"),"評価なし",(N45+N46+N47)/(3-N44))</f>
        <v>2.6666666666666665</v>
      </c>
      <c r="N44" s="41">
        <f>COUNTIF(M45:M47,"評価なし")</f>
        <v>0</v>
      </c>
      <c r="O44" s="16"/>
      <c r="P44" s="16"/>
      <c r="Q44" s="16"/>
      <c r="R44" s="16"/>
      <c r="S44" s="16"/>
      <c r="T44" s="16"/>
      <c r="U44" s="16"/>
      <c r="V44" s="16"/>
      <c r="W44" s="16"/>
      <c r="X44" s="317"/>
      <c r="Y44" s="318"/>
      <c r="Z44" s="102" t="str">
        <f>IF(AB44="評価なし","評価なし",IF(AB44&gt;=2.5,"A",IF(AB44&gt;=1.5,"B", IF(AB44&gt;=0.5,"C",IF(AB44&lt;0.5,"D","評価なし")))))</f>
        <v>A</v>
      </c>
      <c r="AA44" s="16"/>
      <c r="AB44" s="31">
        <f>IF(AND(AB45="評価なし",AB46="評価なし",AB47="評価なし"),"評価なし",(AC45+AC46+AC47)/(3-AC44))</f>
        <v>2.6666666666666665</v>
      </c>
      <c r="AC44" s="41">
        <f>COUNTIF(AB45:AB47,"評価なし")</f>
        <v>0</v>
      </c>
      <c r="AD44" s="16"/>
      <c r="AE44" s="16"/>
      <c r="AF44" s="16"/>
      <c r="AG44" s="16"/>
      <c r="AH44" s="16"/>
      <c r="AI44" s="16"/>
      <c r="AJ44" s="16"/>
      <c r="AK44" s="317"/>
      <c r="AL44" s="318"/>
      <c r="AM44" s="325" t="s">
        <v>60</v>
      </c>
      <c r="AN44" s="326"/>
      <c r="AO44" s="326"/>
      <c r="AP44" s="326"/>
      <c r="AQ44" s="327"/>
    </row>
    <row r="45" spans="1:43" ht="99.75" customHeight="1" x14ac:dyDescent="0.15">
      <c r="B45" s="557" t="s">
        <v>74</v>
      </c>
      <c r="C45" s="558"/>
      <c r="D45" s="558"/>
      <c r="E45" s="558"/>
      <c r="F45" s="558"/>
      <c r="G45" s="558"/>
      <c r="H45" s="558"/>
      <c r="I45" s="558"/>
      <c r="J45" s="559"/>
      <c r="K45" s="108" t="s">
        <v>95</v>
      </c>
      <c r="L45" s="32"/>
      <c r="M45" s="38" t="str">
        <f>IF(K45="A","3",IF(K45="B","2", IF(K45="C","1",IF(K45="D","0","評価なし"))))</f>
        <v>2</v>
      </c>
      <c r="N45" s="37" t="str">
        <f>IF(M45="評価なし",0,M45)</f>
        <v>2</v>
      </c>
      <c r="O45" s="32"/>
      <c r="P45" s="32"/>
      <c r="Q45" s="32"/>
      <c r="R45" s="32"/>
      <c r="S45" s="32"/>
      <c r="T45" s="32"/>
      <c r="U45" s="32"/>
      <c r="V45" s="32"/>
      <c r="W45" s="32"/>
      <c r="X45" s="401" t="s">
        <v>160</v>
      </c>
      <c r="Y45" s="282"/>
      <c r="Z45" s="108" t="s">
        <v>95</v>
      </c>
      <c r="AA45" s="114"/>
      <c r="AB45" s="47" t="str">
        <f>IF(Z45="A","3",IF(Z45="B","2", IF(Z45="C","1",IF(Z45="D","0","評価なし"))))</f>
        <v>2</v>
      </c>
      <c r="AC45" s="48" t="str">
        <f>IF(AB45="評価なし",0,AB45)</f>
        <v>2</v>
      </c>
      <c r="AD45" s="114"/>
      <c r="AE45" s="114"/>
      <c r="AF45" s="114"/>
      <c r="AG45" s="114"/>
      <c r="AH45" s="114"/>
      <c r="AI45" s="114"/>
      <c r="AJ45" s="114"/>
      <c r="AK45" s="404" t="s">
        <v>186</v>
      </c>
      <c r="AL45" s="405"/>
      <c r="AM45" s="309" t="s">
        <v>206</v>
      </c>
      <c r="AN45" s="310"/>
      <c r="AO45" s="310"/>
      <c r="AP45" s="310"/>
      <c r="AQ45" s="311"/>
    </row>
    <row r="46" spans="1:43" s="1" customFormat="1" ht="99.75" customHeight="1" x14ac:dyDescent="0.15">
      <c r="A46" s="20"/>
      <c r="B46" s="539" t="s">
        <v>61</v>
      </c>
      <c r="C46" s="540"/>
      <c r="D46" s="540"/>
      <c r="E46" s="540"/>
      <c r="F46" s="540"/>
      <c r="G46" s="540"/>
      <c r="H46" s="540"/>
      <c r="I46" s="540"/>
      <c r="J46" s="541"/>
      <c r="K46" s="103" t="s">
        <v>93</v>
      </c>
      <c r="L46" s="43"/>
      <c r="M46" s="39" t="str">
        <f>IF(K46="A","3",IF(K46="B","2", IF(K46="C","1",IF(K46="D","0","評価なし"))))</f>
        <v>3</v>
      </c>
      <c r="N46" s="40" t="str">
        <f>IF(M46="評価なし",0,M46)</f>
        <v>3</v>
      </c>
      <c r="O46" s="43"/>
      <c r="P46" s="43"/>
      <c r="Q46" s="43"/>
      <c r="R46" s="43"/>
      <c r="S46" s="43"/>
      <c r="T46" s="43"/>
      <c r="U46" s="43"/>
      <c r="V46" s="43"/>
      <c r="W46" s="43"/>
      <c r="X46" s="402" t="s">
        <v>132</v>
      </c>
      <c r="Y46" s="403"/>
      <c r="Z46" s="103" t="s">
        <v>93</v>
      </c>
      <c r="AA46" s="49"/>
      <c r="AB46" s="50" t="str">
        <f>IF(Z46="A","3",IF(Z46="B","2", IF(Z46="C","1",IF(Z46="D","0","評価なし"))))</f>
        <v>3</v>
      </c>
      <c r="AC46" s="51" t="str">
        <f>IF(AB46="評価なし",0,AB46)</f>
        <v>3</v>
      </c>
      <c r="AD46" s="49"/>
      <c r="AE46" s="49"/>
      <c r="AF46" s="49"/>
      <c r="AG46" s="49"/>
      <c r="AH46" s="49"/>
      <c r="AI46" s="49"/>
      <c r="AJ46" s="49"/>
      <c r="AK46" s="406" t="s">
        <v>185</v>
      </c>
      <c r="AL46" s="407"/>
      <c r="AM46" s="312" t="s">
        <v>206</v>
      </c>
      <c r="AN46" s="313"/>
      <c r="AO46" s="313"/>
      <c r="AP46" s="313"/>
      <c r="AQ46" s="314"/>
    </row>
    <row r="47" spans="1:43" s="1" customFormat="1" ht="99.75" customHeight="1" x14ac:dyDescent="0.15">
      <c r="A47" s="20"/>
      <c r="B47" s="573" t="s">
        <v>62</v>
      </c>
      <c r="C47" s="574"/>
      <c r="D47" s="574"/>
      <c r="E47" s="574"/>
      <c r="F47" s="574"/>
      <c r="G47" s="574"/>
      <c r="H47" s="574"/>
      <c r="I47" s="574"/>
      <c r="J47" s="575"/>
      <c r="K47" s="104" t="s">
        <v>93</v>
      </c>
      <c r="L47" s="81"/>
      <c r="M47" s="45" t="str">
        <f>IF(K47="A","3",IF(K47="B","2", IF(K47="C","1",IF(K47="D","0","評価なし"))))</f>
        <v>3</v>
      </c>
      <c r="N47" s="149" t="str">
        <f>IF(M47="評価なし",0,M47)</f>
        <v>3</v>
      </c>
      <c r="O47" s="81"/>
      <c r="P47" s="81"/>
      <c r="Q47" s="81"/>
      <c r="R47" s="81"/>
      <c r="S47" s="81"/>
      <c r="T47" s="81"/>
      <c r="U47" s="81"/>
      <c r="V47" s="81"/>
      <c r="W47" s="81"/>
      <c r="X47" s="613" t="s">
        <v>133</v>
      </c>
      <c r="Y47" s="379"/>
      <c r="Z47" s="104" t="s">
        <v>93</v>
      </c>
      <c r="AA47" s="150"/>
      <c r="AB47" s="52" t="str">
        <f>IF(Z47="A","3",IF(Z47="B","2", IF(Z47="C","1",IF(Z47="D","0","評価なし"))))</f>
        <v>3</v>
      </c>
      <c r="AC47" s="151" t="str">
        <f>IF(AB47="評価なし",0,AB47)</f>
        <v>3</v>
      </c>
      <c r="AD47" s="150"/>
      <c r="AE47" s="150"/>
      <c r="AF47" s="150"/>
      <c r="AG47" s="150"/>
      <c r="AH47" s="150"/>
      <c r="AI47" s="150"/>
      <c r="AJ47" s="150"/>
      <c r="AK47" s="614" t="s">
        <v>185</v>
      </c>
      <c r="AL47" s="615"/>
      <c r="AM47" s="319" t="s">
        <v>206</v>
      </c>
      <c r="AN47" s="320"/>
      <c r="AO47" s="320"/>
      <c r="AP47" s="320"/>
      <c r="AQ47" s="321"/>
    </row>
    <row r="48" spans="1:43" ht="87" customHeight="1" x14ac:dyDescent="0.15">
      <c r="B48" s="527" t="s">
        <v>52</v>
      </c>
      <c r="C48" s="528"/>
      <c r="D48" s="528"/>
      <c r="E48" s="528"/>
      <c r="F48" s="528"/>
      <c r="G48" s="528"/>
      <c r="H48" s="528"/>
      <c r="I48" s="528"/>
      <c r="J48" s="529"/>
      <c r="K48" s="354" t="s">
        <v>134</v>
      </c>
      <c r="L48" s="355"/>
      <c r="M48" s="355"/>
      <c r="N48" s="355"/>
      <c r="O48" s="355"/>
      <c r="P48" s="355"/>
      <c r="Q48" s="355"/>
      <c r="R48" s="355"/>
      <c r="S48" s="355"/>
      <c r="T48" s="355"/>
      <c r="U48" s="355"/>
      <c r="V48" s="355"/>
      <c r="W48" s="355"/>
      <c r="X48" s="355"/>
      <c r="Y48" s="356"/>
      <c r="Z48" s="411" t="s">
        <v>187</v>
      </c>
      <c r="AA48" s="244"/>
      <c r="AB48" s="244"/>
      <c r="AC48" s="244"/>
      <c r="AD48" s="244"/>
      <c r="AE48" s="244"/>
      <c r="AF48" s="244"/>
      <c r="AG48" s="244"/>
      <c r="AH48" s="244"/>
      <c r="AI48" s="244"/>
      <c r="AJ48" s="244"/>
      <c r="AK48" s="244"/>
      <c r="AL48" s="412"/>
      <c r="AM48" s="328" t="s">
        <v>206</v>
      </c>
      <c r="AN48" s="328"/>
      <c r="AO48" s="328"/>
      <c r="AP48" s="328"/>
      <c r="AQ48" s="329"/>
    </row>
    <row r="49" spans="1:43" ht="87" customHeight="1" thickBot="1" x14ac:dyDescent="0.2">
      <c r="B49" s="533" t="s">
        <v>42</v>
      </c>
      <c r="C49" s="534"/>
      <c r="D49" s="534"/>
      <c r="E49" s="534"/>
      <c r="F49" s="534"/>
      <c r="G49" s="534"/>
      <c r="H49" s="534"/>
      <c r="I49" s="534"/>
      <c r="J49" s="535"/>
      <c r="K49" s="360" t="s">
        <v>167</v>
      </c>
      <c r="L49" s="361"/>
      <c r="M49" s="361"/>
      <c r="N49" s="361"/>
      <c r="O49" s="361"/>
      <c r="P49" s="361"/>
      <c r="Q49" s="361"/>
      <c r="R49" s="361"/>
      <c r="S49" s="361"/>
      <c r="T49" s="361"/>
      <c r="U49" s="361"/>
      <c r="V49" s="361"/>
      <c r="W49" s="361"/>
      <c r="X49" s="361"/>
      <c r="Y49" s="362"/>
      <c r="Z49" s="363" t="s">
        <v>184</v>
      </c>
      <c r="AA49" s="364"/>
      <c r="AB49" s="364"/>
      <c r="AC49" s="364"/>
      <c r="AD49" s="364"/>
      <c r="AE49" s="364"/>
      <c r="AF49" s="364"/>
      <c r="AG49" s="364"/>
      <c r="AH49" s="364"/>
      <c r="AI49" s="364"/>
      <c r="AJ49" s="364"/>
      <c r="AK49" s="364"/>
      <c r="AL49" s="365"/>
      <c r="AM49" s="339" t="s">
        <v>206</v>
      </c>
      <c r="AN49" s="339"/>
      <c r="AO49" s="339"/>
      <c r="AP49" s="339"/>
      <c r="AQ49" s="340"/>
    </row>
    <row r="50" spans="1:43" s="17" customFormat="1" ht="44.25" customHeight="1" thickBot="1" x14ac:dyDescent="0.2">
      <c r="B50" s="576" t="s">
        <v>12</v>
      </c>
      <c r="C50" s="577"/>
      <c r="D50" s="577"/>
      <c r="E50" s="577"/>
      <c r="F50" s="577"/>
      <c r="G50" s="577"/>
      <c r="H50" s="577"/>
      <c r="I50" s="577"/>
      <c r="J50" s="578"/>
      <c r="K50" s="98" t="str">
        <f>IF(M50="評価なし","評価なし",IF(M50&gt;=2.5,"A",IF(M50&gt;=1.5,"B", IF(M50&gt;=0.5,"C",IF(M50&lt;0.5,"D","評価なし")))))</f>
        <v>A</v>
      </c>
      <c r="M50" s="54">
        <f>IF(AND(M52="評価なし",M53="評価なし",M54="評価なし",M55="評価なし",M59="評価なし",M60="評価なし",M61="評価なし",M62="評価なし",M63="評価なし",M64="評価なし",M65="評価なし"),"評価なし",(N52+N53+N54+N55+N59+N60+N61+N62+N63+N64+N65)/(11-N50))</f>
        <v>3</v>
      </c>
      <c r="N50" s="17">
        <f>COUNTIF(M52:M55,"評価なし")+COUNTIF(M59:M65,"評価なし")</f>
        <v>1</v>
      </c>
      <c r="X50" s="611"/>
      <c r="Y50" s="612"/>
      <c r="Z50" s="112" t="str">
        <f>IF(AB50="評価なし","評価なし",IF(AB50&gt;=2.5,"A",IF(AB50&gt;=1.5,"B", IF(AB50&gt;=0.5,"C",IF(AB50&lt;0.5,"D","評価なし")))))</f>
        <v>A</v>
      </c>
      <c r="AB50" s="54">
        <f>IF(AND(AB52="評価なし",AB53="評価なし",AB54="評価なし",AB55="評価なし",AB59="評価なし",AB60="評価なし",AB61="評価なし",AB62="評価なし",AB63="評価なし",AB64="評価なし",AB65="評価なし"),"評価なし",(AC52+AC53+AC54+AC55+AC59+AC60+AC61+AC62+AC63+AC64+AC65)/(11-AC50))</f>
        <v>3</v>
      </c>
      <c r="AC50" s="17">
        <f>COUNTIF(AB52:AB55,"評価なし")+COUNTIF(AB59:AB65,"評価なし")</f>
        <v>1</v>
      </c>
      <c r="AK50" s="611"/>
      <c r="AL50" s="612"/>
      <c r="AM50" s="548" t="s">
        <v>12</v>
      </c>
      <c r="AN50" s="549"/>
      <c r="AO50" s="549"/>
      <c r="AP50" s="549"/>
      <c r="AQ50" s="550"/>
    </row>
    <row r="51" spans="1:43" s="1" customFormat="1" ht="33.75" customHeight="1" x14ac:dyDescent="0.15">
      <c r="B51" s="579" t="s">
        <v>54</v>
      </c>
      <c r="C51" s="580"/>
      <c r="D51" s="580"/>
      <c r="E51" s="580"/>
      <c r="F51" s="580"/>
      <c r="G51" s="580"/>
      <c r="H51" s="580"/>
      <c r="I51" s="580"/>
      <c r="J51" s="581"/>
      <c r="K51" s="100" t="str">
        <f>IF(M51="評価なし","評価なし",IF(M51&gt;=2.5,"A",IF(M51&gt;=1.5,"B", IF(M51&gt;=0.5,"C",IF(M51&lt;0.5,"D","評価なし")))))</f>
        <v>A</v>
      </c>
      <c r="L51" s="2"/>
      <c r="M51" s="11">
        <f>IF(AND(M52="評価なし",M53="評価なし",M54="評価なし",M55="評価なし"),"評価なし",(N52+N53+N54+N55)/(4-N51))</f>
        <v>3</v>
      </c>
      <c r="N51" s="2">
        <f>COUNTIF(M52:M55,"評価なし")</f>
        <v>0</v>
      </c>
      <c r="O51" s="2"/>
      <c r="P51" s="2"/>
      <c r="Q51" s="2"/>
      <c r="R51" s="2"/>
      <c r="S51" s="2"/>
      <c r="T51" s="2"/>
      <c r="U51" s="2"/>
      <c r="V51" s="2"/>
      <c r="W51" s="2"/>
      <c r="X51" s="422"/>
      <c r="Y51" s="423"/>
      <c r="Z51" s="113" t="str">
        <f>IF(AB51="評価なし","評価なし",IF(AB51&gt;=2.5,"A",IF(AB51&gt;=1.5,"B", IF(AB51&gt;=0.5,"C",IF(AB51&lt;0.5,"D","評価なし")))))</f>
        <v>A</v>
      </c>
      <c r="AA51" s="2"/>
      <c r="AB51" s="11">
        <f>IF(AND(AB52="評価なし",AB53="評価なし",AB54="評価なし",AB55="評価なし"),"評価なし",(AC52+AC53+AC54+AC55)/(4-AC51))</f>
        <v>3</v>
      </c>
      <c r="AC51" s="2">
        <f>COUNTIF(AB52:AB55,"評価なし")</f>
        <v>0</v>
      </c>
      <c r="AD51" s="2"/>
      <c r="AE51" s="2"/>
      <c r="AF51" s="2"/>
      <c r="AG51" s="2"/>
      <c r="AH51" s="2"/>
      <c r="AI51" s="2"/>
      <c r="AJ51" s="2"/>
      <c r="AK51" s="422"/>
      <c r="AL51" s="423"/>
      <c r="AM51" s="616" t="s">
        <v>21</v>
      </c>
      <c r="AN51" s="546"/>
      <c r="AO51" s="546"/>
      <c r="AP51" s="546"/>
      <c r="AQ51" s="547"/>
    </row>
    <row r="52" spans="1:43" s="1" customFormat="1" ht="85.5" customHeight="1" x14ac:dyDescent="0.15">
      <c r="B52" s="557" t="s">
        <v>57</v>
      </c>
      <c r="C52" s="558"/>
      <c r="D52" s="558"/>
      <c r="E52" s="558"/>
      <c r="F52" s="558"/>
      <c r="G52" s="558"/>
      <c r="H52" s="558"/>
      <c r="I52" s="558"/>
      <c r="J52" s="559"/>
      <c r="K52" s="108" t="s">
        <v>93</v>
      </c>
      <c r="L52" s="46"/>
      <c r="M52" s="161" t="str">
        <f>IF(K52="A","3",IF(K52="B","2", IF(K52="C","1",IF(K52="D","0","評価なし"))))</f>
        <v>3</v>
      </c>
      <c r="N52" s="171" t="str">
        <f>IF(M52="評価なし",0,M52)</f>
        <v>3</v>
      </c>
      <c r="O52" s="46"/>
      <c r="P52" s="46"/>
      <c r="Q52" s="46"/>
      <c r="R52" s="46"/>
      <c r="S52" s="46"/>
      <c r="T52" s="46"/>
      <c r="U52" s="46"/>
      <c r="V52" s="46"/>
      <c r="W52" s="46"/>
      <c r="X52" s="374" t="s">
        <v>135</v>
      </c>
      <c r="Y52" s="375"/>
      <c r="Z52" s="108" t="s">
        <v>93</v>
      </c>
      <c r="AA52" s="46"/>
      <c r="AB52" s="204" t="str">
        <f>IF(Z52="A","3",IF(Z52="B","2", IF(Z52="C","1",IF(Z52="D","0","評価なし"))))</f>
        <v>3</v>
      </c>
      <c r="AC52" s="171" t="str">
        <f>IF(AB52="評価なし",0,AB52)</f>
        <v>3</v>
      </c>
      <c r="AD52" s="46"/>
      <c r="AE52" s="46"/>
      <c r="AF52" s="46"/>
      <c r="AG52" s="46"/>
      <c r="AH52" s="46"/>
      <c r="AI52" s="46"/>
      <c r="AJ52" s="46"/>
      <c r="AK52" s="330" t="s">
        <v>188</v>
      </c>
      <c r="AL52" s="331"/>
      <c r="AM52" s="602" t="s">
        <v>206</v>
      </c>
      <c r="AN52" s="603"/>
      <c r="AO52" s="603"/>
      <c r="AP52" s="603"/>
      <c r="AQ52" s="604"/>
    </row>
    <row r="53" spans="1:43" s="1" customFormat="1" ht="85.5" customHeight="1" x14ac:dyDescent="0.15">
      <c r="A53" s="2"/>
      <c r="B53" s="539" t="s">
        <v>55</v>
      </c>
      <c r="C53" s="540"/>
      <c r="D53" s="540"/>
      <c r="E53" s="540"/>
      <c r="F53" s="540"/>
      <c r="G53" s="540"/>
      <c r="H53" s="540"/>
      <c r="I53" s="540"/>
      <c r="J53" s="541"/>
      <c r="K53" s="103" t="s">
        <v>93</v>
      </c>
      <c r="L53" s="49"/>
      <c r="M53" s="162" t="str">
        <f>IF(K53="A","3",IF(K53="B","2", IF(K53="C","1",IF(K53="D","0","評価なし"))))</f>
        <v>3</v>
      </c>
      <c r="N53" s="172" t="str">
        <f>IF(M53="評価なし",0,M53)</f>
        <v>3</v>
      </c>
      <c r="O53" s="49"/>
      <c r="P53" s="49"/>
      <c r="Q53" s="49"/>
      <c r="R53" s="49"/>
      <c r="S53" s="49"/>
      <c r="T53" s="49"/>
      <c r="U53" s="49"/>
      <c r="V53" s="49"/>
      <c r="W53" s="49"/>
      <c r="X53" s="352" t="s">
        <v>136</v>
      </c>
      <c r="Y53" s="353"/>
      <c r="Z53" s="103" t="s">
        <v>93</v>
      </c>
      <c r="AA53" s="49"/>
      <c r="AB53" s="205" t="str">
        <f>IF(Z53="A","3",IF(Z53="B","2", IF(Z53="C","1",IF(Z53="D","0","評価なし"))))</f>
        <v>3</v>
      </c>
      <c r="AC53" s="172" t="str">
        <f t="shared" ref="AC53:AC55" si="1">IF(AB53="評価なし",0,AB53)</f>
        <v>3</v>
      </c>
      <c r="AD53" s="49"/>
      <c r="AE53" s="49"/>
      <c r="AF53" s="49"/>
      <c r="AG53" s="49"/>
      <c r="AH53" s="49"/>
      <c r="AI53" s="49"/>
      <c r="AJ53" s="49"/>
      <c r="AK53" s="413" t="s">
        <v>189</v>
      </c>
      <c r="AL53" s="367"/>
      <c r="AM53" s="605" t="s">
        <v>206</v>
      </c>
      <c r="AN53" s="606"/>
      <c r="AO53" s="606"/>
      <c r="AP53" s="606"/>
      <c r="AQ53" s="607"/>
    </row>
    <row r="54" spans="1:43" s="1" customFormat="1" ht="85.5" customHeight="1" x14ac:dyDescent="0.15">
      <c r="A54" s="2"/>
      <c r="B54" s="539" t="s">
        <v>63</v>
      </c>
      <c r="C54" s="540"/>
      <c r="D54" s="540"/>
      <c r="E54" s="540"/>
      <c r="F54" s="540"/>
      <c r="G54" s="540"/>
      <c r="H54" s="540"/>
      <c r="I54" s="540"/>
      <c r="J54" s="541"/>
      <c r="K54" s="103" t="s">
        <v>93</v>
      </c>
      <c r="L54" s="49"/>
      <c r="M54" s="162" t="str">
        <f>IF(K54="A","3",IF(K54="B","2", IF(K54="C","1",IF(K54="D","0","評価なし"))))</f>
        <v>3</v>
      </c>
      <c r="N54" s="172" t="str">
        <f>IF(M54="評価なし",0,M54)</f>
        <v>3</v>
      </c>
      <c r="O54" s="49"/>
      <c r="P54" s="49"/>
      <c r="Q54" s="49"/>
      <c r="R54" s="49"/>
      <c r="S54" s="49"/>
      <c r="T54" s="49"/>
      <c r="U54" s="49"/>
      <c r="V54" s="49"/>
      <c r="W54" s="49"/>
      <c r="X54" s="376" t="s">
        <v>137</v>
      </c>
      <c r="Y54" s="377"/>
      <c r="Z54" s="103" t="s">
        <v>93</v>
      </c>
      <c r="AA54" s="49"/>
      <c r="AB54" s="205" t="str">
        <f>IF(Z54="A","3",IF(Z54="B","2", IF(Z54="C","1",IF(Z54="D","0","評価なし"))))</f>
        <v>3</v>
      </c>
      <c r="AC54" s="172" t="str">
        <f t="shared" si="1"/>
        <v>3</v>
      </c>
      <c r="AD54" s="49"/>
      <c r="AE54" s="49"/>
      <c r="AF54" s="49"/>
      <c r="AG54" s="49"/>
      <c r="AH54" s="49"/>
      <c r="AI54" s="49"/>
      <c r="AJ54" s="49"/>
      <c r="AK54" s="413" t="s">
        <v>190</v>
      </c>
      <c r="AL54" s="367"/>
      <c r="AM54" s="605" t="s">
        <v>206</v>
      </c>
      <c r="AN54" s="606"/>
      <c r="AO54" s="606"/>
      <c r="AP54" s="606"/>
      <c r="AQ54" s="607"/>
    </row>
    <row r="55" spans="1:43" s="1" customFormat="1" ht="85.5" customHeight="1" x14ac:dyDescent="0.15">
      <c r="A55" s="2"/>
      <c r="B55" s="573" t="s">
        <v>56</v>
      </c>
      <c r="C55" s="574"/>
      <c r="D55" s="574"/>
      <c r="E55" s="574"/>
      <c r="F55" s="574"/>
      <c r="G55" s="574"/>
      <c r="H55" s="574"/>
      <c r="I55" s="574"/>
      <c r="J55" s="575"/>
      <c r="K55" s="104" t="s">
        <v>93</v>
      </c>
      <c r="L55" s="150"/>
      <c r="M55" s="163" t="str">
        <f>IF(K55="A","3",IF(K55="B","2", IF(K55="C","1",IF(K55="D","0","評価なし"))))</f>
        <v>3</v>
      </c>
      <c r="N55" s="173" t="str">
        <f>IF(M55="評価なし",0,M55)</f>
        <v>3</v>
      </c>
      <c r="O55" s="150"/>
      <c r="P55" s="150"/>
      <c r="Q55" s="150"/>
      <c r="R55" s="150"/>
      <c r="S55" s="150"/>
      <c r="T55" s="150"/>
      <c r="U55" s="150"/>
      <c r="V55" s="150"/>
      <c r="W55" s="150"/>
      <c r="X55" s="305" t="s">
        <v>138</v>
      </c>
      <c r="Y55" s="288"/>
      <c r="Z55" s="104" t="s">
        <v>93</v>
      </c>
      <c r="AA55" s="150"/>
      <c r="AB55" s="206" t="str">
        <f>IF(Z55="A","3",IF(Z55="B","2", IF(Z55="C","1",IF(Z55="D","0","評価なし"))))</f>
        <v>3</v>
      </c>
      <c r="AC55" s="173" t="str">
        <f t="shared" si="1"/>
        <v>3</v>
      </c>
      <c r="AD55" s="150"/>
      <c r="AE55" s="150"/>
      <c r="AF55" s="150"/>
      <c r="AG55" s="150"/>
      <c r="AH55" s="150"/>
      <c r="AI55" s="150"/>
      <c r="AJ55" s="150"/>
      <c r="AK55" s="350" t="s">
        <v>191</v>
      </c>
      <c r="AL55" s="351"/>
      <c r="AM55" s="608" t="s">
        <v>206</v>
      </c>
      <c r="AN55" s="609"/>
      <c r="AO55" s="609"/>
      <c r="AP55" s="609"/>
      <c r="AQ55" s="610"/>
    </row>
    <row r="56" spans="1:43" ht="85.5" customHeight="1" x14ac:dyDescent="0.15">
      <c r="B56" s="527" t="s">
        <v>52</v>
      </c>
      <c r="C56" s="528"/>
      <c r="D56" s="528"/>
      <c r="E56" s="528"/>
      <c r="F56" s="528"/>
      <c r="G56" s="528"/>
      <c r="H56" s="528"/>
      <c r="I56" s="528"/>
      <c r="J56" s="529"/>
      <c r="K56" s="389" t="s">
        <v>142</v>
      </c>
      <c r="L56" s="390"/>
      <c r="M56" s="390"/>
      <c r="N56" s="390"/>
      <c r="O56" s="390"/>
      <c r="P56" s="390"/>
      <c r="Q56" s="390"/>
      <c r="R56" s="390"/>
      <c r="S56" s="390"/>
      <c r="T56" s="390"/>
      <c r="U56" s="390"/>
      <c r="V56" s="390"/>
      <c r="W56" s="390"/>
      <c r="X56" s="390"/>
      <c r="Y56" s="391"/>
      <c r="Z56" s="368" t="s">
        <v>192</v>
      </c>
      <c r="AA56" s="369"/>
      <c r="AB56" s="369"/>
      <c r="AC56" s="369"/>
      <c r="AD56" s="369"/>
      <c r="AE56" s="369"/>
      <c r="AF56" s="369"/>
      <c r="AG56" s="369"/>
      <c r="AH56" s="369"/>
      <c r="AI56" s="369"/>
      <c r="AJ56" s="369"/>
      <c r="AK56" s="369"/>
      <c r="AL56" s="370"/>
      <c r="AM56" s="328" t="s">
        <v>206</v>
      </c>
      <c r="AN56" s="328"/>
      <c r="AO56" s="328"/>
      <c r="AP56" s="328"/>
      <c r="AQ56" s="329"/>
    </row>
    <row r="57" spans="1:43" ht="85.5" customHeight="1" thickBot="1" x14ac:dyDescent="0.2">
      <c r="B57" s="533" t="s">
        <v>42</v>
      </c>
      <c r="C57" s="534"/>
      <c r="D57" s="534"/>
      <c r="E57" s="534"/>
      <c r="F57" s="534"/>
      <c r="G57" s="534"/>
      <c r="H57" s="534"/>
      <c r="I57" s="534"/>
      <c r="J57" s="535"/>
      <c r="K57" s="386" t="s">
        <v>143</v>
      </c>
      <c r="L57" s="387"/>
      <c r="M57" s="387"/>
      <c r="N57" s="387"/>
      <c r="O57" s="387"/>
      <c r="P57" s="387"/>
      <c r="Q57" s="387"/>
      <c r="R57" s="387"/>
      <c r="S57" s="387"/>
      <c r="T57" s="387"/>
      <c r="U57" s="387"/>
      <c r="V57" s="387"/>
      <c r="W57" s="387"/>
      <c r="X57" s="387"/>
      <c r="Y57" s="388"/>
      <c r="Z57" s="363" t="s">
        <v>184</v>
      </c>
      <c r="AA57" s="364"/>
      <c r="AB57" s="364"/>
      <c r="AC57" s="364"/>
      <c r="AD57" s="364"/>
      <c r="AE57" s="364"/>
      <c r="AF57" s="364"/>
      <c r="AG57" s="364"/>
      <c r="AH57" s="364"/>
      <c r="AI57" s="364"/>
      <c r="AJ57" s="364"/>
      <c r="AK57" s="364"/>
      <c r="AL57" s="365"/>
      <c r="AM57" s="339" t="s">
        <v>206</v>
      </c>
      <c r="AN57" s="339"/>
      <c r="AO57" s="339"/>
      <c r="AP57" s="339"/>
      <c r="AQ57" s="340"/>
    </row>
    <row r="58" spans="1:43" s="1" customFormat="1" ht="43.5" customHeight="1" x14ac:dyDescent="0.15">
      <c r="A58" s="7"/>
      <c r="B58" s="325" t="s">
        <v>50</v>
      </c>
      <c r="C58" s="326"/>
      <c r="D58" s="326"/>
      <c r="E58" s="326"/>
      <c r="F58" s="326"/>
      <c r="G58" s="326"/>
      <c r="H58" s="326"/>
      <c r="I58" s="326"/>
      <c r="J58" s="327"/>
      <c r="K58" s="99" t="str">
        <f>IF(M58="評価なし","評価なし",IF(M58&gt;=2.5,"A",IF(M58&gt;=1.5,"B", IF(M58&gt;=0.5,"C",IF(M58&lt;0.5,"D","評価なし")))))</f>
        <v>A</v>
      </c>
      <c r="L58" s="2"/>
      <c r="M58" s="31">
        <f>IF(AND(M59="評価なし",M60="評価なし",M60="評価なし",M61="評価なし",M62="評価なし",M63="評価なし",M64="評価なし",M65="評価なし"),"評価なし",(N59+N60+N61+N62+N63+N64+N65)/(7-N58))</f>
        <v>3</v>
      </c>
      <c r="N58" s="41">
        <f>COUNTIF(M59:M65,"評価なし")</f>
        <v>1</v>
      </c>
      <c r="O58" s="2"/>
      <c r="P58" s="2"/>
      <c r="Q58" s="2"/>
      <c r="R58" s="2"/>
      <c r="S58" s="2"/>
      <c r="T58" s="2"/>
      <c r="U58" s="2"/>
      <c r="V58" s="2"/>
      <c r="W58" s="2"/>
      <c r="X58" s="317"/>
      <c r="Y58" s="318"/>
      <c r="Z58" s="177" t="str">
        <f>IF(AB58="評価なし","評価なし",IF(AB58&gt;=2.5,"A",IF(AB58&gt;=1.5,"B", IF(AB58&gt;=0.5,"C",IF(AB58&lt;0.5,"D","評価なし")))))</f>
        <v>A</v>
      </c>
      <c r="AA58" s="2"/>
      <c r="AB58" s="31">
        <f>IF(AND(AB59="評価なし",AB60="評価なし",AB60="評価なし",AB61="評価なし",AB62="評価なし",AB63="評価なし",AB64="評価なし",AB65="評価なし"),"評価なし",(AC59+AC60+AC61+AC62+AC63+AC64+AC65)/(7-AC58))</f>
        <v>3</v>
      </c>
      <c r="AC58" s="41">
        <f>COUNTIF(AB59:AB65,"評価なし")</f>
        <v>1</v>
      </c>
      <c r="AD58" s="2"/>
      <c r="AE58" s="2"/>
      <c r="AF58" s="2"/>
      <c r="AG58" s="2"/>
      <c r="AH58" s="2"/>
      <c r="AI58" s="2"/>
      <c r="AJ58" s="2"/>
      <c r="AK58" s="317"/>
      <c r="AL58" s="318"/>
      <c r="AM58" s="336" t="s">
        <v>50</v>
      </c>
      <c r="AN58" s="337"/>
      <c r="AO58" s="337"/>
      <c r="AP58" s="337"/>
      <c r="AQ58" s="338"/>
    </row>
    <row r="59" spans="1:43" s="1" customFormat="1" ht="105" customHeight="1" x14ac:dyDescent="0.15">
      <c r="A59" s="7"/>
      <c r="B59" s="635" t="s">
        <v>75</v>
      </c>
      <c r="C59" s="636"/>
      <c r="D59" s="636"/>
      <c r="E59" s="636"/>
      <c r="F59" s="636"/>
      <c r="G59" s="636"/>
      <c r="H59" s="636"/>
      <c r="I59" s="636"/>
      <c r="J59" s="637"/>
      <c r="K59" s="164" t="s">
        <v>93</v>
      </c>
      <c r="L59" s="56"/>
      <c r="M59" s="111" t="str">
        <f t="shared" ref="M59:M65" si="2">IF(K59="A","3",IF(K59="B","2", IF(K59="C","1",IF(K59="D","0","評価なし"))))</f>
        <v>3</v>
      </c>
      <c r="N59" s="57" t="str">
        <f t="shared" ref="N59:N65" si="3">IF(M59="評価なし",0,M59)</f>
        <v>3</v>
      </c>
      <c r="O59" s="46"/>
      <c r="P59" s="46"/>
      <c r="Q59" s="46"/>
      <c r="R59" s="46"/>
      <c r="S59" s="46"/>
      <c r="T59" s="46"/>
      <c r="U59" s="46"/>
      <c r="V59" s="46"/>
      <c r="W59" s="46"/>
      <c r="X59" s="374" t="s">
        <v>149</v>
      </c>
      <c r="Y59" s="375"/>
      <c r="Z59" s="152" t="s">
        <v>93</v>
      </c>
      <c r="AA59" s="56"/>
      <c r="AB59" s="204" t="str">
        <f t="shared" ref="AB59:AB65" si="4">IF(Z59="A","3",IF(Z59="B","2", IF(Z59="C","1",IF(Z59="D","0","評価なし"))))</f>
        <v>3</v>
      </c>
      <c r="AC59" s="57" t="str">
        <f>IF(AB59="評価なし",0,AB59)</f>
        <v>3</v>
      </c>
      <c r="AD59" s="46"/>
      <c r="AE59" s="46"/>
      <c r="AF59" s="46"/>
      <c r="AG59" s="46"/>
      <c r="AH59" s="46"/>
      <c r="AI59" s="46"/>
      <c r="AJ59" s="46"/>
      <c r="AK59" s="380" t="s">
        <v>190</v>
      </c>
      <c r="AL59" s="331"/>
      <c r="AM59" s="309" t="s">
        <v>206</v>
      </c>
      <c r="AN59" s="310"/>
      <c r="AO59" s="310"/>
      <c r="AP59" s="310"/>
      <c r="AQ59" s="311"/>
    </row>
    <row r="60" spans="1:43" s="1" customFormat="1" ht="90.75" customHeight="1" x14ac:dyDescent="0.15">
      <c r="A60" s="7"/>
      <c r="B60" s="539" t="s">
        <v>76</v>
      </c>
      <c r="C60" s="540"/>
      <c r="D60" s="540"/>
      <c r="E60" s="540"/>
      <c r="F60" s="540"/>
      <c r="G60" s="540"/>
      <c r="H60" s="540"/>
      <c r="I60" s="540"/>
      <c r="J60" s="541"/>
      <c r="K60" s="103" t="s">
        <v>93</v>
      </c>
      <c r="L60" s="49"/>
      <c r="M60" s="50" t="str">
        <f t="shared" si="2"/>
        <v>3</v>
      </c>
      <c r="N60" s="51" t="str">
        <f t="shared" si="3"/>
        <v>3</v>
      </c>
      <c r="O60" s="49"/>
      <c r="P60" s="49"/>
      <c r="Q60" s="49"/>
      <c r="R60" s="49"/>
      <c r="S60" s="49"/>
      <c r="T60" s="49"/>
      <c r="U60" s="49"/>
      <c r="V60" s="49"/>
      <c r="W60" s="49"/>
      <c r="X60" s="376" t="s">
        <v>139</v>
      </c>
      <c r="Y60" s="377"/>
      <c r="Z60" s="146" t="s">
        <v>93</v>
      </c>
      <c r="AA60" s="49"/>
      <c r="AB60" s="50" t="str">
        <f t="shared" si="4"/>
        <v>3</v>
      </c>
      <c r="AC60" s="51" t="str">
        <f>IF(AB60="評価なし",0,AB60)</f>
        <v>3</v>
      </c>
      <c r="AD60" s="49"/>
      <c r="AE60" s="49"/>
      <c r="AF60" s="49"/>
      <c r="AG60" s="49"/>
      <c r="AH60" s="49"/>
      <c r="AI60" s="49"/>
      <c r="AJ60" s="49"/>
      <c r="AK60" s="366" t="s">
        <v>190</v>
      </c>
      <c r="AL60" s="367"/>
      <c r="AM60" s="312" t="s">
        <v>206</v>
      </c>
      <c r="AN60" s="313"/>
      <c r="AO60" s="313"/>
      <c r="AP60" s="313"/>
      <c r="AQ60" s="314"/>
    </row>
    <row r="61" spans="1:43" s="1" customFormat="1" ht="120" customHeight="1" x14ac:dyDescent="0.15">
      <c r="A61" s="7"/>
      <c r="B61" s="539" t="s">
        <v>77</v>
      </c>
      <c r="C61" s="540"/>
      <c r="D61" s="540"/>
      <c r="E61" s="540"/>
      <c r="F61" s="540"/>
      <c r="G61" s="540"/>
      <c r="H61" s="540"/>
      <c r="I61" s="540"/>
      <c r="J61" s="541"/>
      <c r="K61" s="103" t="s">
        <v>93</v>
      </c>
      <c r="L61" s="49"/>
      <c r="M61" s="50" t="str">
        <f t="shared" si="2"/>
        <v>3</v>
      </c>
      <c r="N61" s="51" t="str">
        <f t="shared" si="3"/>
        <v>3</v>
      </c>
      <c r="O61" s="49"/>
      <c r="P61" s="49"/>
      <c r="Q61" s="49"/>
      <c r="R61" s="49"/>
      <c r="S61" s="49"/>
      <c r="T61" s="49"/>
      <c r="U61" s="49"/>
      <c r="V61" s="49"/>
      <c r="W61" s="49"/>
      <c r="X61" s="376" t="s">
        <v>150</v>
      </c>
      <c r="Y61" s="598"/>
      <c r="Z61" s="146" t="s">
        <v>93</v>
      </c>
      <c r="AA61" s="49"/>
      <c r="AB61" s="50" t="str">
        <f t="shared" si="4"/>
        <v>3</v>
      </c>
      <c r="AC61" s="51" t="str">
        <f t="shared" ref="AC61:AC63" si="5">IF(AB61="評価なし",0,AB61)</f>
        <v>3</v>
      </c>
      <c r="AD61" s="49"/>
      <c r="AE61" s="49"/>
      <c r="AF61" s="49"/>
      <c r="AG61" s="49"/>
      <c r="AH61" s="49"/>
      <c r="AI61" s="49"/>
      <c r="AJ61" s="49"/>
      <c r="AK61" s="366" t="s">
        <v>190</v>
      </c>
      <c r="AL61" s="367"/>
      <c r="AM61" s="312" t="s">
        <v>206</v>
      </c>
      <c r="AN61" s="313"/>
      <c r="AO61" s="313"/>
      <c r="AP61" s="313"/>
      <c r="AQ61" s="314"/>
    </row>
    <row r="62" spans="1:43" s="3" customFormat="1" ht="90" customHeight="1" x14ac:dyDescent="0.15">
      <c r="A62" s="5"/>
      <c r="B62" s="632" t="s">
        <v>78</v>
      </c>
      <c r="C62" s="633"/>
      <c r="D62" s="633"/>
      <c r="E62" s="633"/>
      <c r="F62" s="633"/>
      <c r="G62" s="633"/>
      <c r="H62" s="633"/>
      <c r="I62" s="633"/>
      <c r="J62" s="634"/>
      <c r="K62" s="103" t="s">
        <v>93</v>
      </c>
      <c r="L62" s="58"/>
      <c r="M62" s="50" t="str">
        <f t="shared" si="2"/>
        <v>3</v>
      </c>
      <c r="N62" s="51" t="str">
        <f t="shared" si="3"/>
        <v>3</v>
      </c>
      <c r="O62" s="58"/>
      <c r="P62" s="58"/>
      <c r="Q62" s="58"/>
      <c r="R62" s="58"/>
      <c r="S62" s="58"/>
      <c r="T62" s="58"/>
      <c r="U62" s="58"/>
      <c r="V62" s="58"/>
      <c r="W62" s="58"/>
      <c r="X62" s="376" t="s">
        <v>166</v>
      </c>
      <c r="Y62" s="377"/>
      <c r="Z62" s="146" t="s">
        <v>93</v>
      </c>
      <c r="AA62" s="58"/>
      <c r="AB62" s="50" t="str">
        <f t="shared" si="4"/>
        <v>3</v>
      </c>
      <c r="AC62" s="51" t="str">
        <f t="shared" si="5"/>
        <v>3</v>
      </c>
      <c r="AD62" s="58"/>
      <c r="AE62" s="58"/>
      <c r="AF62" s="58"/>
      <c r="AG62" s="58"/>
      <c r="AH62" s="58"/>
      <c r="AI62" s="58"/>
      <c r="AJ62" s="58"/>
      <c r="AK62" s="366" t="s">
        <v>190</v>
      </c>
      <c r="AL62" s="367"/>
      <c r="AM62" s="312" t="s">
        <v>206</v>
      </c>
      <c r="AN62" s="313"/>
      <c r="AO62" s="313"/>
      <c r="AP62" s="313"/>
      <c r="AQ62" s="314"/>
    </row>
    <row r="63" spans="1:43" s="3" customFormat="1" ht="77.25" customHeight="1" x14ac:dyDescent="0.15">
      <c r="A63" s="5"/>
      <c r="B63" s="539" t="s">
        <v>79</v>
      </c>
      <c r="C63" s="540"/>
      <c r="D63" s="540"/>
      <c r="E63" s="540"/>
      <c r="F63" s="540"/>
      <c r="G63" s="540"/>
      <c r="H63" s="540"/>
      <c r="I63" s="540"/>
      <c r="J63" s="541"/>
      <c r="K63" s="103" t="s">
        <v>93</v>
      </c>
      <c r="L63" s="58"/>
      <c r="M63" s="50" t="str">
        <f t="shared" si="2"/>
        <v>3</v>
      </c>
      <c r="N63" s="51" t="str">
        <f t="shared" si="3"/>
        <v>3</v>
      </c>
      <c r="O63" s="58"/>
      <c r="P63" s="58"/>
      <c r="Q63" s="58"/>
      <c r="R63" s="58"/>
      <c r="S63" s="58"/>
      <c r="T63" s="58"/>
      <c r="U63" s="58"/>
      <c r="V63" s="58"/>
      <c r="W63" s="58"/>
      <c r="X63" s="376" t="s">
        <v>161</v>
      </c>
      <c r="Y63" s="377"/>
      <c r="Z63" s="146" t="s">
        <v>93</v>
      </c>
      <c r="AA63" s="58"/>
      <c r="AB63" s="50" t="str">
        <f t="shared" si="4"/>
        <v>3</v>
      </c>
      <c r="AC63" s="51" t="str">
        <f t="shared" si="5"/>
        <v>3</v>
      </c>
      <c r="AD63" s="58"/>
      <c r="AE63" s="58"/>
      <c r="AF63" s="58"/>
      <c r="AG63" s="58"/>
      <c r="AH63" s="58"/>
      <c r="AI63" s="58"/>
      <c r="AJ63" s="58"/>
      <c r="AK63" s="366" t="s">
        <v>190</v>
      </c>
      <c r="AL63" s="367"/>
      <c r="AM63" s="312" t="s">
        <v>206</v>
      </c>
      <c r="AN63" s="313"/>
      <c r="AO63" s="313"/>
      <c r="AP63" s="313"/>
      <c r="AQ63" s="314"/>
    </row>
    <row r="64" spans="1:43" s="3" customFormat="1" ht="60" customHeight="1" x14ac:dyDescent="0.15">
      <c r="A64" s="5"/>
      <c r="B64" s="632" t="s">
        <v>83</v>
      </c>
      <c r="C64" s="633"/>
      <c r="D64" s="633"/>
      <c r="E64" s="633"/>
      <c r="F64" s="633"/>
      <c r="G64" s="633"/>
      <c r="H64" s="633"/>
      <c r="I64" s="633"/>
      <c r="J64" s="634"/>
      <c r="K64" s="165"/>
      <c r="L64" s="58"/>
      <c r="M64" s="109" t="str">
        <f t="shared" si="2"/>
        <v>評価なし</v>
      </c>
      <c r="N64" s="60">
        <f t="shared" si="3"/>
        <v>0</v>
      </c>
      <c r="O64" s="58"/>
      <c r="P64" s="58"/>
      <c r="Q64" s="58"/>
      <c r="R64" s="58"/>
      <c r="S64" s="58"/>
      <c r="T64" s="58"/>
      <c r="U64" s="58"/>
      <c r="V64" s="58"/>
      <c r="W64" s="58"/>
      <c r="X64" s="352" t="s">
        <v>162</v>
      </c>
      <c r="Y64" s="353"/>
      <c r="Z64" s="153"/>
      <c r="AA64" s="58"/>
      <c r="AB64" s="205" t="str">
        <f t="shared" si="4"/>
        <v>評価なし</v>
      </c>
      <c r="AC64" s="60">
        <f>IF(AB64="評価なし",0,AB64)</f>
        <v>0</v>
      </c>
      <c r="AD64" s="58"/>
      <c r="AE64" s="58"/>
      <c r="AF64" s="58"/>
      <c r="AG64" s="58"/>
      <c r="AH64" s="58"/>
      <c r="AI64" s="58"/>
      <c r="AJ64" s="58"/>
      <c r="AK64" s="366"/>
      <c r="AL64" s="367"/>
      <c r="AM64" s="312"/>
      <c r="AN64" s="313"/>
      <c r="AO64" s="313"/>
      <c r="AP64" s="313"/>
      <c r="AQ64" s="314"/>
    </row>
    <row r="65" spans="1:43" s="3" customFormat="1" ht="77.25" customHeight="1" x14ac:dyDescent="0.15">
      <c r="A65" s="5"/>
      <c r="B65" s="599" t="s">
        <v>84</v>
      </c>
      <c r="C65" s="600"/>
      <c r="D65" s="600"/>
      <c r="E65" s="600"/>
      <c r="F65" s="600"/>
      <c r="G65" s="600"/>
      <c r="H65" s="600"/>
      <c r="I65" s="600"/>
      <c r="J65" s="601"/>
      <c r="K65" s="166" t="s">
        <v>93</v>
      </c>
      <c r="L65" s="154"/>
      <c r="M65" s="110" t="str">
        <f t="shared" si="2"/>
        <v>3</v>
      </c>
      <c r="N65" s="155" t="str">
        <f t="shared" si="3"/>
        <v>3</v>
      </c>
      <c r="O65" s="154"/>
      <c r="P65" s="154"/>
      <c r="Q65" s="154"/>
      <c r="R65" s="154"/>
      <c r="S65" s="154"/>
      <c r="T65" s="154"/>
      <c r="U65" s="154"/>
      <c r="V65" s="154"/>
      <c r="W65" s="154"/>
      <c r="X65" s="305" t="s">
        <v>140</v>
      </c>
      <c r="Y65" s="288"/>
      <c r="Z65" s="156" t="s">
        <v>93</v>
      </c>
      <c r="AA65" s="154"/>
      <c r="AB65" s="206" t="str">
        <f t="shared" si="4"/>
        <v>3</v>
      </c>
      <c r="AC65" s="155" t="str">
        <f>IF(AB65="評価なし",0,AB65)</f>
        <v>3</v>
      </c>
      <c r="AD65" s="154"/>
      <c r="AE65" s="154"/>
      <c r="AF65" s="154"/>
      <c r="AG65" s="154"/>
      <c r="AH65" s="154"/>
      <c r="AI65" s="154"/>
      <c r="AJ65" s="154"/>
      <c r="AK65" s="596" t="s">
        <v>190</v>
      </c>
      <c r="AL65" s="597"/>
      <c r="AM65" s="319" t="s">
        <v>206</v>
      </c>
      <c r="AN65" s="320"/>
      <c r="AO65" s="320"/>
      <c r="AP65" s="320"/>
      <c r="AQ65" s="321"/>
    </row>
    <row r="66" spans="1:43" ht="75.75" customHeight="1" x14ac:dyDescent="0.15">
      <c r="B66" s="527" t="s">
        <v>52</v>
      </c>
      <c r="C66" s="528"/>
      <c r="D66" s="528"/>
      <c r="E66" s="528"/>
      <c r="F66" s="528"/>
      <c r="G66" s="528"/>
      <c r="H66" s="528"/>
      <c r="I66" s="528"/>
      <c r="J66" s="529"/>
      <c r="K66" s="354" t="s">
        <v>141</v>
      </c>
      <c r="L66" s="355"/>
      <c r="M66" s="355"/>
      <c r="N66" s="355"/>
      <c r="O66" s="355"/>
      <c r="P66" s="355"/>
      <c r="Q66" s="355"/>
      <c r="R66" s="355"/>
      <c r="S66" s="355"/>
      <c r="T66" s="355"/>
      <c r="U66" s="355"/>
      <c r="V66" s="355"/>
      <c r="W66" s="355"/>
      <c r="X66" s="355"/>
      <c r="Y66" s="356"/>
      <c r="Z66" s="411" t="s">
        <v>193</v>
      </c>
      <c r="AA66" s="244"/>
      <c r="AB66" s="244"/>
      <c r="AC66" s="244"/>
      <c r="AD66" s="244"/>
      <c r="AE66" s="244"/>
      <c r="AF66" s="244"/>
      <c r="AG66" s="244"/>
      <c r="AH66" s="244"/>
      <c r="AI66" s="244"/>
      <c r="AJ66" s="244"/>
      <c r="AK66" s="244"/>
      <c r="AL66" s="412"/>
      <c r="AM66" s="328" t="s">
        <v>206</v>
      </c>
      <c r="AN66" s="328"/>
      <c r="AO66" s="328"/>
      <c r="AP66" s="328"/>
      <c r="AQ66" s="329"/>
    </row>
    <row r="67" spans="1:43" ht="75.75" customHeight="1" thickBot="1" x14ac:dyDescent="0.2">
      <c r="B67" s="533" t="s">
        <v>42</v>
      </c>
      <c r="C67" s="534"/>
      <c r="D67" s="534"/>
      <c r="E67" s="534"/>
      <c r="F67" s="534"/>
      <c r="G67" s="534"/>
      <c r="H67" s="534"/>
      <c r="I67" s="534"/>
      <c r="J67" s="535"/>
      <c r="K67" s="360" t="s">
        <v>144</v>
      </c>
      <c r="L67" s="361"/>
      <c r="M67" s="361"/>
      <c r="N67" s="361"/>
      <c r="O67" s="361"/>
      <c r="P67" s="361"/>
      <c r="Q67" s="361"/>
      <c r="R67" s="361"/>
      <c r="S67" s="361"/>
      <c r="T67" s="361"/>
      <c r="U67" s="361"/>
      <c r="V67" s="361"/>
      <c r="W67" s="361"/>
      <c r="X67" s="361"/>
      <c r="Y67" s="362"/>
      <c r="Z67" s="363" t="s">
        <v>194</v>
      </c>
      <c r="AA67" s="364"/>
      <c r="AB67" s="364"/>
      <c r="AC67" s="364"/>
      <c r="AD67" s="364"/>
      <c r="AE67" s="364"/>
      <c r="AF67" s="364"/>
      <c r="AG67" s="364"/>
      <c r="AH67" s="364"/>
      <c r="AI67" s="364"/>
      <c r="AJ67" s="364"/>
      <c r="AK67" s="364"/>
      <c r="AL67" s="365"/>
      <c r="AM67" s="339" t="s">
        <v>206</v>
      </c>
      <c r="AN67" s="339"/>
      <c r="AO67" s="339"/>
      <c r="AP67" s="339"/>
      <c r="AQ67" s="340"/>
    </row>
    <row r="68" spans="1:43" ht="33" customHeight="1" thickBot="1" x14ac:dyDescent="0.2">
      <c r="B68" s="629" t="s">
        <v>14</v>
      </c>
      <c r="C68" s="630"/>
      <c r="D68" s="630"/>
      <c r="E68" s="630"/>
      <c r="F68" s="630"/>
      <c r="G68" s="630"/>
      <c r="H68" s="630"/>
      <c r="I68" s="630"/>
      <c r="J68" s="631"/>
      <c r="K68" s="274" t="s">
        <v>41</v>
      </c>
      <c r="L68" s="275"/>
      <c r="M68" s="275"/>
      <c r="N68" s="275"/>
      <c r="O68" s="275"/>
      <c r="P68" s="275"/>
      <c r="Q68" s="275"/>
      <c r="R68" s="275"/>
      <c r="S68" s="275"/>
      <c r="T68" s="275"/>
      <c r="U68" s="275"/>
      <c r="V68" s="275"/>
      <c r="W68" s="275"/>
      <c r="X68" s="275"/>
      <c r="Y68" s="276"/>
      <c r="Z68" s="274" t="s">
        <v>40</v>
      </c>
      <c r="AA68" s="275"/>
      <c r="AB68" s="275"/>
      <c r="AC68" s="275"/>
      <c r="AD68" s="275"/>
      <c r="AE68" s="275"/>
      <c r="AF68" s="275"/>
      <c r="AG68" s="275"/>
      <c r="AH68" s="275"/>
      <c r="AI68" s="275"/>
      <c r="AJ68" s="275"/>
      <c r="AK68" s="275"/>
      <c r="AL68" s="276"/>
      <c r="AM68" s="275" t="s">
        <v>46</v>
      </c>
      <c r="AN68" s="594"/>
      <c r="AO68" s="594"/>
      <c r="AP68" s="594"/>
      <c r="AQ68" s="595"/>
    </row>
    <row r="69" spans="1:43" ht="48" customHeight="1" x14ac:dyDescent="0.15">
      <c r="B69" s="626" t="s">
        <v>13</v>
      </c>
      <c r="C69" s="627"/>
      <c r="D69" s="627"/>
      <c r="E69" s="627"/>
      <c r="F69" s="627"/>
      <c r="G69" s="627"/>
      <c r="H69" s="627"/>
      <c r="I69" s="627"/>
      <c r="J69" s="628"/>
      <c r="K69" s="157" t="str">
        <f>IF(M69="評価なし","評価なし",IF(M69&gt;=2.5,"A",IF(M69&gt;=1.5,"B", IF(M69&gt;=0.5,"C",IF(M69&lt;0.5,"D","評価なし")))))</f>
        <v>A</v>
      </c>
      <c r="L69" s="159"/>
      <c r="M69" s="160">
        <f>IF(AND(M12="評価なし",M14="評価なし",M16="評価なし",M21="評価なし",M22="評価なし",M27="評価なし",M28="評価なし",M29="評価なし",M30="評価なし",M35="評価なし",M36="評価なし",M40="評価なし",M45="評価なし",M46="評価なし",M47="評価なし",M52="評価なし",M53="評価なし",M54="評価なし",M55="評価なし",M59="評価なし",M60="評価なし",M61="評価なし",M62="評価なし",M63="評価なし",M64="評価なし",M65="評価なし"),"評価なし",(N12+N14+N16+N21+N22+N27+N28+N29+N30+N35+N36+N40+N45+N46+N47+N52+N53+N54+N55+N59+N60+N61+N62+N63+N64+N65)/(26-N69))</f>
        <v>2.96</v>
      </c>
      <c r="N69" s="159">
        <f>COUNTIF(M12:M17,"評価なし")+COUNTIF(M21:M22,"評価なし")+COUNTIF(M27:M30,"評価なし")+COUNTIF(M35:M36,"評価なし")+COUNTIF(M40,"評価なし")+COUNTIF(M45:M47,"評価なし")+COUNTIF(M52:M55,"評価なし")+COUNTIF(M59:M65,"評価なし")</f>
        <v>1</v>
      </c>
      <c r="O69" s="159"/>
      <c r="P69" s="159"/>
      <c r="Q69" s="159"/>
      <c r="R69" s="159"/>
      <c r="S69" s="159"/>
      <c r="T69" s="159"/>
      <c r="U69" s="159"/>
      <c r="V69" s="159"/>
      <c r="W69" s="159"/>
      <c r="X69" s="269"/>
      <c r="Y69" s="270"/>
      <c r="Z69" s="157" t="str">
        <f>IF(AB69="評価なし","評価なし",IF(AB69&gt;=2.5,"A",IF(AB69&gt;=1.5,"B", IF(AB69&gt;=0.5,"C",IF(AB69&lt;0.5,"D","評価なし")))))</f>
        <v>A</v>
      </c>
      <c r="AA69" s="137"/>
      <c r="AB69" s="158">
        <f>IF(AND(AB12="評価なし",AB14="評価なし",AB16="評価なし",AB21="評価なし",AB22="評価なし",AB27="評価なし",AB28="評価なし",AB29="評価なし",AB30="評価なし",AB35="評価なし",AB36="評価なし",AB40="評価なし",AB45="評価なし",AB46="評価なし",AB47="評価なし",AB52="評価なし",AB53="評価なし",AB54="評価なし",AB55="評価なし",AB59="評価なし",AB60="評価なし",AB61="評価なし",AB62="評価なし",AB63="評価なし",AB64="評価なし",AB65="評価なし"),"評価なし",(AC12+AC14+AC16+AC21+AC22+AC27+AC28+AC29+AC30+AC35+AC36+AC40+AC45+AC46+AC47+AC52+AC53+AC54+AC55+AC59+AC60+AC61+AC62+AC63+AC64+AC65)/(26-AC69))</f>
        <v>2.96</v>
      </c>
      <c r="AC69" s="30">
        <f>COUNTIF(AB12:AB17,"評価なし")+COUNTIF(AB21:AB22,"評価なし")+COUNTIF(AB27:AB30,"評価なし")+COUNTIF(AB35:AB36,"評価なし")+COUNTIF(AB40,"評価なし")+COUNTIF(AB45:AB47,"評価なし")+COUNTIF(AB52:AB55,"評価なし")+COUNTIF(AB59:AB65,"評価なし")</f>
        <v>1</v>
      </c>
      <c r="AD69" s="137"/>
      <c r="AE69" s="137"/>
      <c r="AF69" s="137"/>
      <c r="AG69" s="137"/>
      <c r="AH69" s="137"/>
      <c r="AI69" s="137"/>
      <c r="AJ69" s="137"/>
      <c r="AK69" s="269"/>
      <c r="AL69" s="270"/>
      <c r="AM69" s="298"/>
      <c r="AN69" s="299"/>
      <c r="AO69" s="299"/>
      <c r="AP69" s="299"/>
      <c r="AQ69" s="300"/>
    </row>
    <row r="70" spans="1:43" ht="174" customHeight="1" x14ac:dyDescent="0.15">
      <c r="B70" s="638" t="s">
        <v>53</v>
      </c>
      <c r="C70" s="639"/>
      <c r="D70" s="639"/>
      <c r="E70" s="639"/>
      <c r="F70" s="639"/>
      <c r="G70" s="639"/>
      <c r="H70" s="639"/>
      <c r="I70" s="639"/>
      <c r="J70" s="640"/>
      <c r="K70" s="392" t="s">
        <v>163</v>
      </c>
      <c r="L70" s="393"/>
      <c r="M70" s="393"/>
      <c r="N70" s="393"/>
      <c r="O70" s="393"/>
      <c r="P70" s="393"/>
      <c r="Q70" s="393"/>
      <c r="R70" s="393"/>
      <c r="S70" s="393"/>
      <c r="T70" s="393"/>
      <c r="U70" s="393"/>
      <c r="V70" s="393"/>
      <c r="W70" s="393"/>
      <c r="X70" s="393"/>
      <c r="Y70" s="394"/>
      <c r="Z70" s="395" t="s">
        <v>195</v>
      </c>
      <c r="AA70" s="396"/>
      <c r="AB70" s="396"/>
      <c r="AC70" s="396"/>
      <c r="AD70" s="396"/>
      <c r="AE70" s="396"/>
      <c r="AF70" s="396"/>
      <c r="AG70" s="396"/>
      <c r="AH70" s="396"/>
      <c r="AI70" s="396"/>
      <c r="AJ70" s="396"/>
      <c r="AK70" s="396"/>
      <c r="AL70" s="397"/>
      <c r="AM70" s="263" t="s">
        <v>206</v>
      </c>
      <c r="AN70" s="264"/>
      <c r="AO70" s="264"/>
      <c r="AP70" s="264"/>
      <c r="AQ70" s="265"/>
    </row>
    <row r="71" spans="1:43" ht="126" customHeight="1" x14ac:dyDescent="0.15">
      <c r="B71" s="617" t="s">
        <v>90</v>
      </c>
      <c r="C71" s="618"/>
      <c r="D71" s="618"/>
      <c r="E71" s="618"/>
      <c r="F71" s="618"/>
      <c r="G71" s="618"/>
      <c r="H71" s="618"/>
      <c r="I71" s="618"/>
      <c r="J71" s="619"/>
      <c r="K71" s="277" t="s">
        <v>164</v>
      </c>
      <c r="L71" s="278"/>
      <c r="M71" s="278"/>
      <c r="N71" s="278"/>
      <c r="O71" s="278"/>
      <c r="P71" s="278"/>
      <c r="Q71" s="278"/>
      <c r="R71" s="278"/>
      <c r="S71" s="278"/>
      <c r="T71" s="278"/>
      <c r="U71" s="278"/>
      <c r="V71" s="278"/>
      <c r="W71" s="278"/>
      <c r="X71" s="278"/>
      <c r="Y71" s="279"/>
      <c r="Z71" s="280" t="s">
        <v>196</v>
      </c>
      <c r="AA71" s="281"/>
      <c r="AB71" s="281"/>
      <c r="AC71" s="281"/>
      <c r="AD71" s="281"/>
      <c r="AE71" s="281"/>
      <c r="AF71" s="281"/>
      <c r="AG71" s="281"/>
      <c r="AH71" s="281"/>
      <c r="AI71" s="281"/>
      <c r="AJ71" s="281"/>
      <c r="AK71" s="281"/>
      <c r="AL71" s="282"/>
      <c r="AM71" s="266" t="s">
        <v>206</v>
      </c>
      <c r="AN71" s="267"/>
      <c r="AO71" s="267"/>
      <c r="AP71" s="267"/>
      <c r="AQ71" s="268"/>
    </row>
    <row r="72" spans="1:43" ht="126" customHeight="1" x14ac:dyDescent="0.15">
      <c r="B72" s="623" t="s">
        <v>89</v>
      </c>
      <c r="C72" s="624"/>
      <c r="D72" s="624"/>
      <c r="E72" s="624"/>
      <c r="F72" s="624"/>
      <c r="G72" s="624"/>
      <c r="H72" s="624"/>
      <c r="I72" s="624"/>
      <c r="J72" s="625"/>
      <c r="K72" s="286" t="s">
        <v>165</v>
      </c>
      <c r="L72" s="287"/>
      <c r="M72" s="287"/>
      <c r="N72" s="287"/>
      <c r="O72" s="287"/>
      <c r="P72" s="287"/>
      <c r="Q72" s="287"/>
      <c r="R72" s="287"/>
      <c r="S72" s="287"/>
      <c r="T72" s="287"/>
      <c r="U72" s="287"/>
      <c r="V72" s="287"/>
      <c r="W72" s="287"/>
      <c r="X72" s="287"/>
      <c r="Y72" s="288"/>
      <c r="Z72" s="289" t="s">
        <v>197</v>
      </c>
      <c r="AA72" s="290"/>
      <c r="AB72" s="290"/>
      <c r="AC72" s="290"/>
      <c r="AD72" s="290"/>
      <c r="AE72" s="290"/>
      <c r="AF72" s="290"/>
      <c r="AG72" s="290"/>
      <c r="AH72" s="290"/>
      <c r="AI72" s="290"/>
      <c r="AJ72" s="290"/>
      <c r="AK72" s="290"/>
      <c r="AL72" s="291"/>
      <c r="AM72" s="271" t="s">
        <v>206</v>
      </c>
      <c r="AN72" s="272"/>
      <c r="AO72" s="272"/>
      <c r="AP72" s="272"/>
      <c r="AQ72" s="273"/>
    </row>
    <row r="73" spans="1:43" ht="138" customHeight="1" x14ac:dyDescent="0.15">
      <c r="B73" s="617" t="s">
        <v>88</v>
      </c>
      <c r="C73" s="618"/>
      <c r="D73" s="618"/>
      <c r="E73" s="618"/>
      <c r="F73" s="618"/>
      <c r="G73" s="618"/>
      <c r="H73" s="618"/>
      <c r="I73" s="618"/>
      <c r="J73" s="619"/>
      <c r="K73" s="277" t="s">
        <v>151</v>
      </c>
      <c r="L73" s="278"/>
      <c r="M73" s="278"/>
      <c r="N73" s="278"/>
      <c r="O73" s="278"/>
      <c r="P73" s="278"/>
      <c r="Q73" s="278"/>
      <c r="R73" s="278"/>
      <c r="S73" s="278"/>
      <c r="T73" s="278"/>
      <c r="U73" s="278"/>
      <c r="V73" s="278"/>
      <c r="W73" s="278"/>
      <c r="X73" s="278"/>
      <c r="Y73" s="279"/>
      <c r="Z73" s="280" t="s">
        <v>198</v>
      </c>
      <c r="AA73" s="281"/>
      <c r="AB73" s="281"/>
      <c r="AC73" s="281"/>
      <c r="AD73" s="281"/>
      <c r="AE73" s="281"/>
      <c r="AF73" s="281"/>
      <c r="AG73" s="281"/>
      <c r="AH73" s="281"/>
      <c r="AI73" s="281"/>
      <c r="AJ73" s="281"/>
      <c r="AK73" s="281"/>
      <c r="AL73" s="282"/>
      <c r="AM73" s="266" t="s">
        <v>206</v>
      </c>
      <c r="AN73" s="267"/>
      <c r="AO73" s="267"/>
      <c r="AP73" s="267"/>
      <c r="AQ73" s="268"/>
    </row>
    <row r="74" spans="1:43" ht="138" customHeight="1" thickBot="1" x14ac:dyDescent="0.2">
      <c r="B74" s="620" t="s">
        <v>85</v>
      </c>
      <c r="C74" s="621"/>
      <c r="D74" s="621"/>
      <c r="E74" s="621"/>
      <c r="F74" s="621"/>
      <c r="G74" s="621"/>
      <c r="H74" s="621"/>
      <c r="I74" s="621"/>
      <c r="J74" s="622"/>
      <c r="K74" s="292" t="s">
        <v>145</v>
      </c>
      <c r="L74" s="293"/>
      <c r="M74" s="293"/>
      <c r="N74" s="293"/>
      <c r="O74" s="293"/>
      <c r="P74" s="293"/>
      <c r="Q74" s="293"/>
      <c r="R74" s="293"/>
      <c r="S74" s="293"/>
      <c r="T74" s="293"/>
      <c r="U74" s="293"/>
      <c r="V74" s="293"/>
      <c r="W74" s="293"/>
      <c r="X74" s="293"/>
      <c r="Y74" s="294"/>
      <c r="Z74" s="295" t="s">
        <v>199</v>
      </c>
      <c r="AA74" s="296"/>
      <c r="AB74" s="296"/>
      <c r="AC74" s="296"/>
      <c r="AD74" s="296"/>
      <c r="AE74" s="296"/>
      <c r="AF74" s="296"/>
      <c r="AG74" s="296"/>
      <c r="AH74" s="296"/>
      <c r="AI74" s="296"/>
      <c r="AJ74" s="296"/>
      <c r="AK74" s="296"/>
      <c r="AL74" s="297"/>
      <c r="AM74" s="283" t="s">
        <v>206</v>
      </c>
      <c r="AN74" s="284"/>
      <c r="AO74" s="284"/>
      <c r="AP74" s="284"/>
      <c r="AQ74" s="285"/>
    </row>
    <row r="75" spans="1:43" ht="7.5" customHeight="1" x14ac:dyDescent="0.15"/>
    <row r="76" spans="1:43" x14ac:dyDescent="0.15">
      <c r="B76" s="6" t="s">
        <v>22</v>
      </c>
    </row>
    <row r="77" spans="1:43" x14ac:dyDescent="0.15">
      <c r="B77" s="6" t="s">
        <v>27</v>
      </c>
    </row>
    <row r="78" spans="1:43" x14ac:dyDescent="0.15">
      <c r="B78" s="6" t="s">
        <v>26</v>
      </c>
    </row>
  </sheetData>
  <mergeCells count="280">
    <mergeCell ref="B73:J73"/>
    <mergeCell ref="B74:J74"/>
    <mergeCell ref="B71:J71"/>
    <mergeCell ref="B72:J72"/>
    <mergeCell ref="B69:J69"/>
    <mergeCell ref="B68:J68"/>
    <mergeCell ref="B66:J66"/>
    <mergeCell ref="B67:J67"/>
    <mergeCell ref="B42:J42"/>
    <mergeCell ref="B43:J43"/>
    <mergeCell ref="B44:J44"/>
    <mergeCell ref="B62:J62"/>
    <mergeCell ref="B65:J65"/>
    <mergeCell ref="B59:J59"/>
    <mergeCell ref="B60:J60"/>
    <mergeCell ref="B61:J61"/>
    <mergeCell ref="B53:J53"/>
    <mergeCell ref="B54:J54"/>
    <mergeCell ref="B63:J63"/>
    <mergeCell ref="B64:J64"/>
    <mergeCell ref="B70:J70"/>
    <mergeCell ref="B55:J55"/>
    <mergeCell ref="B41:J41"/>
    <mergeCell ref="X54:Y54"/>
    <mergeCell ref="AM52:AQ52"/>
    <mergeCell ref="AM53:AQ53"/>
    <mergeCell ref="AM54:AQ54"/>
    <mergeCell ref="AM55:AQ55"/>
    <mergeCell ref="B49:J49"/>
    <mergeCell ref="AK50:AL50"/>
    <mergeCell ref="AK51:AL51"/>
    <mergeCell ref="X50:Y50"/>
    <mergeCell ref="X51:Y51"/>
    <mergeCell ref="X47:Y47"/>
    <mergeCell ref="AK47:AL47"/>
    <mergeCell ref="AM42:AQ42"/>
    <mergeCell ref="AM43:AQ43"/>
    <mergeCell ref="K48:Y48"/>
    <mergeCell ref="K49:Y49"/>
    <mergeCell ref="Z48:AL48"/>
    <mergeCell ref="Z49:AL49"/>
    <mergeCell ref="AK52:AL52"/>
    <mergeCell ref="X55:Y55"/>
    <mergeCell ref="AK55:AL55"/>
    <mergeCell ref="AM50:AQ50"/>
    <mergeCell ref="AM51:AQ51"/>
    <mergeCell ref="X58:Y58"/>
    <mergeCell ref="X59:Y59"/>
    <mergeCell ref="AK54:AL54"/>
    <mergeCell ref="B56:J56"/>
    <mergeCell ref="B57:J57"/>
    <mergeCell ref="B58:J58"/>
    <mergeCell ref="AM68:AQ68"/>
    <mergeCell ref="AM67:AQ67"/>
    <mergeCell ref="AM66:AQ66"/>
    <mergeCell ref="X65:Y65"/>
    <mergeCell ref="AM65:AQ65"/>
    <mergeCell ref="K66:Y66"/>
    <mergeCell ref="K67:Y67"/>
    <mergeCell ref="Z66:AL66"/>
    <mergeCell ref="Z67:AL67"/>
    <mergeCell ref="AK65:AL65"/>
    <mergeCell ref="AM64:AQ64"/>
    <mergeCell ref="AK60:AL60"/>
    <mergeCell ref="X60:Y60"/>
    <mergeCell ref="X61:Y61"/>
    <mergeCell ref="X62:Y62"/>
    <mergeCell ref="X63:Y63"/>
    <mergeCell ref="AK58:AL58"/>
    <mergeCell ref="B7:J7"/>
    <mergeCell ref="B23:J23"/>
    <mergeCell ref="B9:J9"/>
    <mergeCell ref="B10:J10"/>
    <mergeCell ref="B22:J22"/>
    <mergeCell ref="B11:J11"/>
    <mergeCell ref="B12:J13"/>
    <mergeCell ref="B14:J15"/>
    <mergeCell ref="B16:J17"/>
    <mergeCell ref="B18:J18"/>
    <mergeCell ref="B19:J19"/>
    <mergeCell ref="B20:J20"/>
    <mergeCell ref="B21:J21"/>
    <mergeCell ref="B26:J26"/>
    <mergeCell ref="X40:Y40"/>
    <mergeCell ref="X52:Y52"/>
    <mergeCell ref="B34:J34"/>
    <mergeCell ref="B35:J35"/>
    <mergeCell ref="B36:J36"/>
    <mergeCell ref="AM36:AQ36"/>
    <mergeCell ref="X35:Y35"/>
    <mergeCell ref="X36:Y36"/>
    <mergeCell ref="B39:J39"/>
    <mergeCell ref="B40:J40"/>
    <mergeCell ref="K31:Y31"/>
    <mergeCell ref="K32:Y32"/>
    <mergeCell ref="K37:Y37"/>
    <mergeCell ref="X33:Y33"/>
    <mergeCell ref="X28:Y28"/>
    <mergeCell ref="X29:Y29"/>
    <mergeCell ref="B45:J45"/>
    <mergeCell ref="B46:J46"/>
    <mergeCell ref="B47:J47"/>
    <mergeCell ref="B50:J50"/>
    <mergeCell ref="B51:J51"/>
    <mergeCell ref="B52:J52"/>
    <mergeCell ref="B48:J48"/>
    <mergeCell ref="AM23:AQ23"/>
    <mergeCell ref="B4:D5"/>
    <mergeCell ref="E4:J5"/>
    <mergeCell ref="K4:K5"/>
    <mergeCell ref="Z4:Z5"/>
    <mergeCell ref="AK4:AL5"/>
    <mergeCell ref="X4:Y5"/>
    <mergeCell ref="B37:J37"/>
    <mergeCell ref="B38:J38"/>
    <mergeCell ref="B24:J24"/>
    <mergeCell ref="B25:J25"/>
    <mergeCell ref="B27:J27"/>
    <mergeCell ref="B28:J28"/>
    <mergeCell ref="B29:J29"/>
    <mergeCell ref="B30:J30"/>
    <mergeCell ref="B31:J31"/>
    <mergeCell ref="B32:J32"/>
    <mergeCell ref="AM25:AQ25"/>
    <mergeCell ref="AM33:AQ33"/>
    <mergeCell ref="AM34:AQ34"/>
    <mergeCell ref="B6:J6"/>
    <mergeCell ref="AM37:AQ37"/>
    <mergeCell ref="AM38:AQ38"/>
    <mergeCell ref="B33:J33"/>
    <mergeCell ref="AM24:AQ24"/>
    <mergeCell ref="AM31:AQ31"/>
    <mergeCell ref="AM32:AQ32"/>
    <mergeCell ref="AM35:AQ35"/>
    <mergeCell ref="AM26:AQ26"/>
    <mergeCell ref="AM27:AQ27"/>
    <mergeCell ref="AM28:AQ28"/>
    <mergeCell ref="AM29:AQ29"/>
    <mergeCell ref="AM30:AQ30"/>
    <mergeCell ref="K6:Y6"/>
    <mergeCell ref="R8:U8"/>
    <mergeCell ref="M12:M13"/>
    <mergeCell ref="M14:M15"/>
    <mergeCell ref="M16:M17"/>
    <mergeCell ref="K16:K17"/>
    <mergeCell ref="K14:K15"/>
    <mergeCell ref="K12:K13"/>
    <mergeCell ref="AO2:AP2"/>
    <mergeCell ref="AO3:AP3"/>
    <mergeCell ref="AO4:AP4"/>
    <mergeCell ref="AO5:AP5"/>
    <mergeCell ref="AM9:AQ9"/>
    <mergeCell ref="AM6:AQ7"/>
    <mergeCell ref="AM10:AQ10"/>
    <mergeCell ref="AM11:AQ11"/>
    <mergeCell ref="X7:Y7"/>
    <mergeCell ref="AM12:AQ13"/>
    <mergeCell ref="AM14:AQ15"/>
    <mergeCell ref="X10:Y10"/>
    <mergeCell ref="X11:Y11"/>
    <mergeCell ref="X12:Y13"/>
    <mergeCell ref="X14:Y15"/>
    <mergeCell ref="X16:Y17"/>
    <mergeCell ref="AM21:AQ21"/>
    <mergeCell ref="AM22:AQ22"/>
    <mergeCell ref="AK10:AL10"/>
    <mergeCell ref="AK11:AL11"/>
    <mergeCell ref="Z6:AL6"/>
    <mergeCell ref="AK12:AL13"/>
    <mergeCell ref="AK14:AL15"/>
    <mergeCell ref="AK16:AL17"/>
    <mergeCell ref="Z18:AL18"/>
    <mergeCell ref="AB12:AB13"/>
    <mergeCell ref="AB14:AB15"/>
    <mergeCell ref="AB16:AB17"/>
    <mergeCell ref="AM16:AQ17"/>
    <mergeCell ref="Z12:Z13"/>
    <mergeCell ref="Z14:Z15"/>
    <mergeCell ref="Z16:Z17"/>
    <mergeCell ref="AM20:AQ20"/>
    <mergeCell ref="Z19:AL19"/>
    <mergeCell ref="AM18:AQ18"/>
    <mergeCell ref="AM19:AQ19"/>
    <mergeCell ref="AK7:AL7"/>
    <mergeCell ref="K18:Y18"/>
    <mergeCell ref="K19:Y19"/>
    <mergeCell ref="Z23:AL23"/>
    <mergeCell ref="Z24:AL24"/>
    <mergeCell ref="K24:Y24"/>
    <mergeCell ref="K23:Y23"/>
    <mergeCell ref="Z68:AL68"/>
    <mergeCell ref="K70:Y70"/>
    <mergeCell ref="Z70:AL70"/>
    <mergeCell ref="Z38:AL38"/>
    <mergeCell ref="X45:Y45"/>
    <mergeCell ref="X46:Y46"/>
    <mergeCell ref="AK45:AL45"/>
    <mergeCell ref="AK46:AL46"/>
    <mergeCell ref="AK44:AL44"/>
    <mergeCell ref="K38:Y38"/>
    <mergeCell ref="Z37:AL37"/>
    <mergeCell ref="Z57:AL57"/>
    <mergeCell ref="X53:Y53"/>
    <mergeCell ref="AK53:AL53"/>
    <mergeCell ref="K56:Y56"/>
    <mergeCell ref="Z56:AL56"/>
    <mergeCell ref="K57:Y57"/>
    <mergeCell ref="AK64:AL64"/>
    <mergeCell ref="X20:Y20"/>
    <mergeCell ref="AK20:AL20"/>
    <mergeCell ref="X21:Y21"/>
    <mergeCell ref="X22:Y22"/>
    <mergeCell ref="AK21:AL21"/>
    <mergeCell ref="AK22:AL22"/>
    <mergeCell ref="X25:Y25"/>
    <mergeCell ref="AK25:AL25"/>
    <mergeCell ref="X64:Y64"/>
    <mergeCell ref="K42:Y42"/>
    <mergeCell ref="Z42:AL42"/>
    <mergeCell ref="K43:Y43"/>
    <mergeCell ref="Z43:AL43"/>
    <mergeCell ref="AK63:AL63"/>
    <mergeCell ref="Z31:AL31"/>
    <mergeCell ref="Z32:AL32"/>
    <mergeCell ref="X26:Y26"/>
    <mergeCell ref="X27:Y27"/>
    <mergeCell ref="X41:Y41"/>
    <mergeCell ref="AK59:AL59"/>
    <mergeCell ref="AK61:AL61"/>
    <mergeCell ref="AK62:AL62"/>
    <mergeCell ref="AK26:AL26"/>
    <mergeCell ref="AK27:AL27"/>
    <mergeCell ref="AM47:AQ47"/>
    <mergeCell ref="AM40:AQ40"/>
    <mergeCell ref="AM39:AQ39"/>
    <mergeCell ref="AM44:AQ44"/>
    <mergeCell ref="AM48:AQ48"/>
    <mergeCell ref="AM63:AQ63"/>
    <mergeCell ref="AK35:AL35"/>
    <mergeCell ref="AK36:AL36"/>
    <mergeCell ref="AK41:AL41"/>
    <mergeCell ref="AK39:AL39"/>
    <mergeCell ref="AK40:AL40"/>
    <mergeCell ref="AM58:AQ58"/>
    <mergeCell ref="AM62:AQ62"/>
    <mergeCell ref="AM49:AQ49"/>
    <mergeCell ref="AM57:AQ57"/>
    <mergeCell ref="AM56:AQ56"/>
    <mergeCell ref="AM59:AQ59"/>
    <mergeCell ref="AM60:AQ60"/>
    <mergeCell ref="AM61:AQ61"/>
    <mergeCell ref="AK28:AL28"/>
    <mergeCell ref="AK29:AL29"/>
    <mergeCell ref="AK30:AL30"/>
    <mergeCell ref="X30:Y30"/>
    <mergeCell ref="AM41:AQ41"/>
    <mergeCell ref="AM45:AQ45"/>
    <mergeCell ref="AM46:AQ46"/>
    <mergeCell ref="X39:Y39"/>
    <mergeCell ref="X44:Y44"/>
    <mergeCell ref="AK33:AL33"/>
    <mergeCell ref="X34:Y34"/>
    <mergeCell ref="AK34:AL34"/>
    <mergeCell ref="AM70:AQ70"/>
    <mergeCell ref="AM73:AQ73"/>
    <mergeCell ref="X69:Y69"/>
    <mergeCell ref="AK69:AL69"/>
    <mergeCell ref="AM72:AQ72"/>
    <mergeCell ref="K68:Y68"/>
    <mergeCell ref="K73:Y73"/>
    <mergeCell ref="Z73:AL73"/>
    <mergeCell ref="AM74:AQ74"/>
    <mergeCell ref="K71:Y71"/>
    <mergeCell ref="Z71:AL71"/>
    <mergeCell ref="AM71:AQ71"/>
    <mergeCell ref="K72:Y72"/>
    <mergeCell ref="Z72:AL72"/>
    <mergeCell ref="K74:Y74"/>
    <mergeCell ref="Z74:AL74"/>
    <mergeCell ref="AM69:AQ69"/>
  </mergeCells>
  <phoneticPr fontId="1"/>
  <dataValidations disablePrompts="1" count="1">
    <dataValidation type="list" allowBlank="1" showInputMessage="1" showErrorMessage="1" sqref="Z35:Z36 K40:K41 Z59:Z65 K59:K65 K14 K12 K16 Z45:Z47 Z40:Z41 K45:K47 K52:K55 Z52:Z55 K21:K22 K26:K30 K35:K36 Z12 Z14 Z16 Z21:Z22 Z26:Z30">
      <formula1>$P$9:$P$12</formula1>
    </dataValidation>
  </dataValidations>
  <pageMargins left="0.74803149606299213" right="0.74803149606299213" top="0.70866141732283472" bottom="0.70866141732283472" header="0.31496062992125984" footer="0.31496062992125984"/>
  <pageSetup paperSize="9" scale="45" orientation="portrait" r:id="rId1"/>
  <headerFooter>
    <oddFooter>&amp;C&amp;14&amp;P</oddFooter>
  </headerFooter>
  <rowBreaks count="3" manualBreakCount="3">
    <brk id="32" min="1" max="42" man="1"/>
    <brk id="49" min="1" max="42" man="1"/>
    <brk id="67" min="1"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評価シート（指定概要）</vt:lpstr>
      <vt:lpstr>評価ｼｰﾄ（評価結果）</vt:lpstr>
      <vt:lpstr>Sheet1</vt:lpstr>
      <vt:lpstr>'評価ｼｰﾄ（評価結果）'!Print_Area</vt:lpstr>
      <vt:lpstr>'評価ｼｰﾄ（評価結果）'!Print_Titles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川西市</cp:lastModifiedBy>
  <cp:lastPrinted>2019-10-23T12:38:57Z</cp:lastPrinted>
  <dcterms:modified xsi:type="dcterms:W3CDTF">2020-01-17T06:34:35Z</dcterms:modified>
</cp:coreProperties>
</file>