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1760"/>
  </bookViews>
  <sheets>
    <sheet name="見本　３歳未満児乳児" sheetId="1" r:id="rId1"/>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<sst xmlns="http://schemas.openxmlformats.org/spreadsheetml/2006/main" xmlns:r="http://schemas.openxmlformats.org/officeDocument/2006/relationships" count="60" uniqueCount="60">
  <si>
    <t>「必要保育士数⑥」欄には、⑤欄の小数点以下を切上げた整数を記入してください。</t>
  </si>
  <si>
    <r>
      <t>「</t>
    </r>
    <r>
      <rPr>
        <sz val="9"/>
        <color auto="1"/>
        <rFont val="ＭＳ 明朝"/>
      </rPr>
      <t>全体職員配置状況⑩」欄には、児童福祉施設最低基準第３３条第２項及び「</t>
    </r>
    <r>
      <rPr>
        <b/>
        <sz val="9"/>
        <color indexed="10"/>
        <rFont val="ＭＳ 明朝"/>
      </rPr>
      <t>特定教育・保育等に要する費用の額の算定に関する基準等の制定に伴う実施上の留意事項について」別紙に規定する公定価格における基本分単価に係る</t>
    </r>
    <r>
      <rPr>
        <sz val="9"/>
        <color auto="1"/>
        <rFont val="ＭＳ 明朝"/>
      </rPr>
      <t>保育士等の年齢別配置基準を満たしている場合、○印を記入してください。</t>
    </r>
    <rPh sb="42" eb="43">
      <t>トウ</t>
    </rPh>
    <rPh sb="44" eb="45">
      <t>ヨウ</t>
    </rPh>
    <rPh sb="47" eb="49">
      <t>ヒヨウ</t>
    </rPh>
    <rPh sb="50" eb="51">
      <t>ガク</t>
    </rPh>
    <rPh sb="52" eb="54">
      <t>サンテイ</t>
    </rPh>
    <rPh sb="55" eb="56">
      <t>カン</t>
    </rPh>
    <rPh sb="58" eb="60">
      <t>キジュン</t>
    </rPh>
    <rPh sb="60" eb="61">
      <t>トウ</t>
    </rPh>
    <rPh sb="62" eb="64">
      <t>セイテイ</t>
    </rPh>
    <rPh sb="65" eb="66">
      <t>トモナ</t>
    </rPh>
    <rPh sb="67" eb="69">
      <t>ジッシ</t>
    </rPh>
    <rPh sb="69" eb="70">
      <t>ジョウ</t>
    </rPh>
    <rPh sb="71" eb="73">
      <t>リュウイ</t>
    </rPh>
    <rPh sb="73" eb="75">
      <t>ジコウ</t>
    </rPh>
    <rPh sb="80" eb="82">
      <t>ベッシ</t>
    </rPh>
    <rPh sb="83" eb="85">
      <t>キテイ</t>
    </rPh>
    <rPh sb="87" eb="89">
      <t>コウテイ</t>
    </rPh>
    <rPh sb="89" eb="91">
      <t>カカク</t>
    </rPh>
    <rPh sb="95" eb="97">
      <t>キホン</t>
    </rPh>
    <rPh sb="101" eb="102">
      <t>カカ</t>
    </rPh>
    <rPh sb="108" eb="110">
      <t>ネンレイ</t>
    </rPh>
    <rPh sb="110" eb="111">
      <t>ベツ</t>
    </rPh>
    <rPh sb="111" eb="113">
      <t>ハイチ</t>
    </rPh>
    <rPh sb="113" eb="115">
      <t>キジュン</t>
    </rPh>
    <phoneticPr fontId="38"/>
  </si>
  <si>
    <t>CD</t>
  </si>
  <si>
    <t>乳児担当
保育士氏名</t>
    <rPh sb="0" eb="2">
      <t>ニュウジ</t>
    </rPh>
    <rPh sb="2" eb="4">
      <t>タントウ</t>
    </rPh>
    <rPh sb="5" eb="8">
      <t>ホイクシ</t>
    </rPh>
    <rPh sb="8" eb="10">
      <t>シメイ</t>
    </rPh>
    <phoneticPr fontId="38"/>
  </si>
  <si>
    <t>＊３歳未満児受入れ対策事業</t>
    <rPh sb="2" eb="3">
      <t>サイ</t>
    </rPh>
    <rPh sb="3" eb="5">
      <t>ミマン</t>
    </rPh>
    <rPh sb="5" eb="6">
      <t>ジ</t>
    </rPh>
    <rPh sb="6" eb="8">
      <t>ウケイ</t>
    </rPh>
    <rPh sb="9" eb="11">
      <t>タイサク</t>
    </rPh>
    <rPh sb="11" eb="13">
      <t>ジギョウ</t>
    </rPh>
    <phoneticPr fontId="38"/>
  </si>
  <si>
    <t>2月</t>
  </si>
  <si>
    <t>③</t>
  </si>
  <si>
    <t>該当月数(月)</t>
    <rPh sb="0" eb="2">
      <t>ガイトウ</t>
    </rPh>
    <rPh sb="2" eb="4">
      <t>ツキスウ</t>
    </rPh>
    <rPh sb="5" eb="6">
      <t>ツキ</t>
    </rPh>
    <phoneticPr fontId="38"/>
  </si>
  <si>
    <t>合計</t>
    <rPh sb="0" eb="2">
      <t>ゴウケイ</t>
    </rPh>
    <phoneticPr fontId="38"/>
  </si>
  <si>
    <t>全体職員配置状況</t>
    <rPh sb="0" eb="2">
      <t>ゼンタイ</t>
    </rPh>
    <rPh sb="2" eb="4">
      <t>ショクイン</t>
    </rPh>
    <rPh sb="4" eb="6">
      <t>ハイチ</t>
    </rPh>
    <rPh sb="6" eb="8">
      <t>ジョウキョウ</t>
    </rPh>
    <phoneticPr fontId="38"/>
  </si>
  <si>
    <t>(単位：人)</t>
    <rPh sb="1" eb="3">
      <t>タンイ</t>
    </rPh>
    <rPh sb="4" eb="5">
      <t>ニン</t>
    </rPh>
    <phoneticPr fontId="38"/>
  </si>
  <si>
    <t>施設名</t>
    <rPh sb="0" eb="3">
      <t>しせつめい</t>
    </rPh>
    <phoneticPr fontId="23" type="Hiragana"/>
  </si>
  <si>
    <t>10月</t>
  </si>
  <si>
    <t>③÷６</t>
  </si>
  <si>
    <t>乳児数</t>
    <rPh sb="0" eb="2">
      <t>ニュウジ</t>
    </rPh>
    <rPh sb="2" eb="3">
      <t>スウ</t>
    </rPh>
    <phoneticPr fontId="38"/>
  </si>
  <si>
    <t>①</t>
  </si>
  <si>
    <t>留意事項</t>
  </si>
  <si>
    <t>該当月数</t>
    <rPh sb="0" eb="2">
      <t>ガイトウ</t>
    </rPh>
    <rPh sb="2" eb="4">
      <t>ツキスウ</t>
    </rPh>
    <phoneticPr fontId="38"/>
  </si>
  <si>
    <t>１・２歳児数</t>
    <rPh sb="3" eb="5">
      <t>サイジ</t>
    </rPh>
    <rPh sb="5" eb="6">
      <t>スウ</t>
    </rPh>
    <phoneticPr fontId="38"/>
  </si>
  <si>
    <t>④</t>
  </si>
  <si>
    <t>①÷３</t>
  </si>
  <si>
    <t>②＋④</t>
  </si>
  <si>
    <t>必要保育士数</t>
    <rPh sb="0" eb="2">
      <t>ヒツヨウ</t>
    </rPh>
    <rPh sb="2" eb="5">
      <t>ホイクシ</t>
    </rPh>
    <rPh sb="5" eb="6">
      <t>スウ</t>
    </rPh>
    <phoneticPr fontId="38"/>
  </si>
  <si>
    <r>
      <t>Ａ</t>
    </r>
    <r>
      <rPr>
        <sz val="9"/>
        <color auto="1"/>
        <rFont val="ＭＳ 明朝"/>
      </rPr>
      <t>の値</t>
    </r>
    <r>
      <rPr>
        <sz val="6"/>
        <color auto="1"/>
        <rFont val="ＭＳ 明朝"/>
      </rPr>
      <t xml:space="preserve">
(⑥－⑤)×６</t>
    </r>
    <rPh sb="2" eb="3">
      <t>アタイ</t>
    </rPh>
    <phoneticPr fontId="38"/>
  </si>
  <si>
    <t>３歳未満児担当
保育士数</t>
    <rPh sb="1" eb="2">
      <t>サイ</t>
    </rPh>
    <rPh sb="2" eb="4">
      <t>ミマン</t>
    </rPh>
    <rPh sb="4" eb="5">
      <t>ジ</t>
    </rPh>
    <rPh sb="5" eb="7">
      <t>タントウ</t>
    </rPh>
    <phoneticPr fontId="38"/>
  </si>
  <si>
    <t>⑩</t>
  </si>
  <si>
    <t>３歳未満児担当
保育士配置状況</t>
    <rPh sb="1" eb="2">
      <t>サイ</t>
    </rPh>
    <rPh sb="2" eb="4">
      <t>ミマン</t>
    </rPh>
    <rPh sb="4" eb="5">
      <t>ジ</t>
    </rPh>
    <rPh sb="5" eb="7">
      <t>タントウ</t>
    </rPh>
    <phoneticPr fontId="38"/>
  </si>
  <si>
    <t>6月</t>
  </si>
  <si>
    <t>乳児定員</t>
    <rPh sb="0" eb="2">
      <t>ニュウジ</t>
    </rPh>
    <rPh sb="2" eb="4">
      <t>テイイン</t>
    </rPh>
    <phoneticPr fontId="38"/>
  </si>
  <si>
    <t>保育士氏名</t>
    <rPh sb="0" eb="3">
      <t>ホイクシ</t>
    </rPh>
    <rPh sb="3" eb="5">
      <t>シメイ</t>
    </rPh>
    <phoneticPr fontId="38"/>
  </si>
  <si>
    <t>乳児担当保育士数</t>
    <rPh sb="0" eb="2">
      <t>ニュウジ</t>
    </rPh>
    <rPh sb="2" eb="4">
      <t>タントウ</t>
    </rPh>
    <rPh sb="4" eb="7">
      <t>ホイクシ</t>
    </rPh>
    <rPh sb="7" eb="8">
      <t>スウ</t>
    </rPh>
    <phoneticPr fontId="38"/>
  </si>
  <si>
    <t>合　　計</t>
    <rPh sb="0" eb="1">
      <t>ゴウ</t>
    </rPh>
    <rPh sb="3" eb="4">
      <t>ケイ</t>
    </rPh>
    <phoneticPr fontId="38"/>
  </si>
  <si>
    <t>「乳児数①」及び「１・２歳児数③」の入所児童数は、各月初日の児童数実績値を記入してください。</t>
  </si>
  <si>
    <t>１．３歳未満児・乳児数及び職員配置状況等</t>
    <rPh sb="3" eb="4">
      <t>サイ</t>
    </rPh>
    <rPh sb="4" eb="6">
      <t>ミマン</t>
    </rPh>
    <rPh sb="6" eb="7">
      <t>ジ</t>
    </rPh>
    <rPh sb="8" eb="10">
      <t>ニュウジ</t>
    </rPh>
    <rPh sb="10" eb="11">
      <t>スウ</t>
    </rPh>
    <rPh sb="11" eb="12">
      <t>オヨ</t>
    </rPh>
    <rPh sb="13" eb="15">
      <t>ショクイン</t>
    </rPh>
    <rPh sb="15" eb="17">
      <t>ハイチ</t>
    </rPh>
    <rPh sb="17" eb="19">
      <t>ジョウキョウ</t>
    </rPh>
    <rPh sb="19" eb="20">
      <t>トウ</t>
    </rPh>
    <phoneticPr fontId="38"/>
  </si>
  <si>
    <t>「３歳未満児担当保育士配置状況⑨」欄には、３歳未満児担当保育士数⑧≧必要保育士数⑥の場合、○印を記入してください。</t>
  </si>
  <si>
    <t>⑨</t>
  </si>
  <si>
    <t>②</t>
  </si>
  <si>
    <t>⑤</t>
  </si>
  <si>
    <t>⑥</t>
  </si>
  <si>
    <t>3月</t>
  </si>
  <si>
    <t>8月</t>
  </si>
  <si>
    <t>⑦</t>
  </si>
  <si>
    <t>⑧</t>
  </si>
  <si>
    <t>令和５年度　３歳未満児受入れ対策・乳児保育促進事業実績明細書</t>
    <rPh sb="0" eb="1">
      <t>レイ</t>
    </rPh>
    <rPh sb="1" eb="2">
      <t>カズ</t>
    </rPh>
    <rPh sb="4" eb="5">
      <t>ド</t>
    </rPh>
    <rPh sb="5" eb="7">
      <t>ヘイネンド</t>
    </rPh>
    <rPh sb="7" eb="10">
      <t>サイミマン</t>
    </rPh>
    <rPh sb="10" eb="11">
      <t>ジ</t>
    </rPh>
    <rPh sb="11" eb="13">
      <t>ウケイ</t>
    </rPh>
    <rPh sb="14" eb="16">
      <t>タイサク</t>
    </rPh>
    <rPh sb="17" eb="19">
      <t>ニュウジ</t>
    </rPh>
    <rPh sb="19" eb="21">
      <t>ホイク</t>
    </rPh>
    <rPh sb="21" eb="23">
      <t>ソクシン</t>
    </rPh>
    <rPh sb="23" eb="25">
      <t>ジギョウ</t>
    </rPh>
    <rPh sb="25" eb="27">
      <t>ジッセキ</t>
    </rPh>
    <rPh sb="27" eb="30">
      <t>メイサイショ</t>
    </rPh>
    <phoneticPr fontId="38"/>
  </si>
  <si>
    <t>4月</t>
    <rPh sb="1" eb="2">
      <t>ツキ</t>
    </rPh>
    <phoneticPr fontId="38"/>
  </si>
  <si>
    <t>○</t>
  </si>
  <si>
    <t>5月</t>
  </si>
  <si>
    <t>7月</t>
  </si>
  <si>
    <t>9月</t>
  </si>
  <si>
    <t>11月</t>
  </si>
  <si>
    <t>12月</t>
  </si>
  <si>
    <t>（モデルケース）
乳児定員が６名。
乳児数が、４～５月は４名。６～７月は５名。８月～３月は６名。
１・２歳児数が、４月は１０名。５～８月は１１名。９～１１月は１２名。１２月～３月は１３名。</t>
    <rPh sb="9" eb="11">
      <t>にゅうじ</t>
    </rPh>
    <rPh sb="11" eb="13">
      <t>ていいん</t>
    </rPh>
    <rPh sb="15" eb="16">
      <t>めい</t>
    </rPh>
    <rPh sb="18" eb="21">
      <t>にゅうじすう</t>
    </rPh>
    <rPh sb="26" eb="27">
      <t>がつ</t>
    </rPh>
    <rPh sb="29" eb="30">
      <t>めい</t>
    </rPh>
    <rPh sb="34" eb="35">
      <t>がつ</t>
    </rPh>
    <rPh sb="37" eb="38">
      <t>めい</t>
    </rPh>
    <rPh sb="40" eb="41">
      <t>がつ</t>
    </rPh>
    <rPh sb="43" eb="44">
      <t>がつ</t>
    </rPh>
    <rPh sb="46" eb="47">
      <t>めい</t>
    </rPh>
    <rPh sb="52" eb="53">
      <t>さい</t>
    </rPh>
    <rPh sb="53" eb="54">
      <t>じ</t>
    </rPh>
    <rPh sb="54" eb="55">
      <t>すう</t>
    </rPh>
    <rPh sb="58" eb="59">
      <t>がつ</t>
    </rPh>
    <rPh sb="62" eb="63">
      <t>めい</t>
    </rPh>
    <rPh sb="67" eb="68">
      <t>がつ</t>
    </rPh>
    <rPh sb="71" eb="72">
      <t>めい</t>
    </rPh>
    <rPh sb="77" eb="78">
      <t>がつ</t>
    </rPh>
    <rPh sb="81" eb="82">
      <t>めい</t>
    </rPh>
    <rPh sb="85" eb="86">
      <t>がつ</t>
    </rPh>
    <rPh sb="88" eb="89">
      <t>がつ</t>
    </rPh>
    <rPh sb="92" eb="93">
      <t>めい</t>
    </rPh>
    <phoneticPr fontId="23" type="Hiragana"/>
  </si>
  <si>
    <t>1月</t>
  </si>
  <si>
    <t>２．補助基準額</t>
    <rPh sb="2" eb="4">
      <t>ホジョ</t>
    </rPh>
    <rPh sb="4" eb="7">
      <t>キジュンガク</t>
    </rPh>
    <phoneticPr fontId="38"/>
  </si>
  <si>
    <t>Ａの値⑦</t>
    <rPh sb="2" eb="3">
      <t>アタイ</t>
    </rPh>
    <phoneticPr fontId="38"/>
  </si>
  <si>
    <t>＊乳児保育促進事業</t>
    <rPh sb="1" eb="3">
      <t>ニュウジ</t>
    </rPh>
    <rPh sb="3" eb="5">
      <t>ホイク</t>
    </rPh>
    <rPh sb="5" eb="7">
      <t>ソクシン</t>
    </rPh>
    <rPh sb="7" eb="9">
      <t>ジギョウ</t>
    </rPh>
    <phoneticPr fontId="38"/>
  </si>
  <si>
    <t>補助所要額</t>
    <rPh sb="0" eb="2">
      <t>ホジョ</t>
    </rPh>
    <rPh sb="2" eb="5">
      <t>ショヨウガク</t>
    </rPh>
    <phoneticPr fontId="38"/>
  </si>
  <si>
    <t>補助単価(円)</t>
    <rPh sb="0" eb="2">
      <t>ホジョ</t>
    </rPh>
    <rPh sb="2" eb="4">
      <t>タンカ</t>
    </rPh>
    <rPh sb="5" eb="6">
      <t>エン</t>
    </rPh>
    <phoneticPr fontId="38"/>
  </si>
  <si>
    <t>算定基準による
算定額(円)</t>
    <rPh sb="0" eb="2">
      <t>サンテイ</t>
    </rPh>
    <rPh sb="2" eb="4">
      <t>キジュン</t>
    </rPh>
    <rPh sb="8" eb="10">
      <t>サンテイ</t>
    </rPh>
    <rPh sb="10" eb="11">
      <t>ガク</t>
    </rPh>
    <rPh sb="12" eb="13">
      <t>エン</t>
    </rPh>
    <phoneticPr fontId="38"/>
  </si>
  <si>
    <r>
      <t>乳児保育促進事業補助金は、</t>
    </r>
    <r>
      <rPr>
        <b/>
        <sz val="12"/>
        <color rgb="FFFF0000"/>
        <rFont val="ＭＳ ゴシック"/>
      </rPr>
      <t>認可初年度の小規模保育事業</t>
    </r>
    <r>
      <rPr>
        <b/>
        <sz val="12"/>
        <color auto="1"/>
        <rFont val="ＭＳ ゴシック"/>
      </rPr>
      <t>は、</t>
    </r>
    <r>
      <rPr>
        <b/>
        <sz val="12"/>
        <color rgb="FFFF0000"/>
        <rFont val="ＭＳ ゴシック"/>
      </rPr>
      <t>補助対象外</t>
    </r>
    <r>
      <rPr>
        <b/>
        <sz val="12"/>
        <color auto="1"/>
        <rFont val="ＭＳ ゴシック"/>
      </rPr>
      <t>です。</t>
    </r>
    <rPh sb="0" eb="2">
      <t>にゅうじ</t>
    </rPh>
    <rPh sb="2" eb="4">
      <t>ほいく</t>
    </rPh>
    <rPh sb="4" eb="6">
      <t>そくしん</t>
    </rPh>
    <rPh sb="6" eb="8">
      <t>じぎょう</t>
    </rPh>
    <rPh sb="8" eb="11">
      <t>ほじょきん</t>
    </rPh>
    <rPh sb="13" eb="15">
      <t>にんか</t>
    </rPh>
    <rPh sb="15" eb="18">
      <t>しょねんど</t>
    </rPh>
    <rPh sb="19" eb="22">
      <t>しょうきぼ</t>
    </rPh>
    <rPh sb="22" eb="24">
      <t>ほいく</t>
    </rPh>
    <rPh sb="24" eb="26">
      <t>じぎょう</t>
    </rPh>
    <rPh sb="28" eb="30">
      <t>ほじょ</t>
    </rPh>
    <rPh sb="30" eb="33">
      <t>たいしょうがい</t>
    </rPh>
    <phoneticPr fontId="23"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</si>
</sst>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quot; 円&quot;"/>
  </numFmts>
  <fonts count="3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1"/>
      <color theme="10"/>
      <name val="ＭＳ Ｐゴシック"/>
      <family val="3"/>
      <scheme val="minor"/>
    </font>
    <font>
      <u/>
      <sz val="10"/>
      <color indexed="12"/>
      <name val="ＭＳ 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auto="1"/>
      <name val="ＭＳ ゴシック"/>
      <family val="3"/>
    </font>
    <font>
      <sz val="11"/>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0"/>
      <color auto="1"/>
      <name val="ＭＳ 明朝"/>
      <family val="1"/>
    </font>
    <font>
      <sz val="11"/>
      <color auto="1"/>
      <name val="ＭＳ ゴシック"/>
      <family val="3"/>
    </font>
    <font>
      <sz val="11"/>
      <color auto="1"/>
      <name val="ＭＳ 明朝"/>
      <family val="1"/>
    </font>
    <font>
      <sz val="9"/>
      <color auto="1"/>
      <name val="ＭＳ 明朝"/>
      <family val="1"/>
    </font>
    <font>
      <b/>
      <sz val="10"/>
      <color auto="1"/>
      <name val="ＭＳ 明朝"/>
      <family val="1"/>
    </font>
    <font>
      <sz val="10"/>
      <color auto="1"/>
      <name val="ＭＳ Ｐ明朝"/>
      <family val="1"/>
    </font>
    <font>
      <sz val="8"/>
      <color auto="1"/>
      <name val="ＭＳ 明朝"/>
      <family val="1"/>
    </font>
    <font>
      <b/>
      <sz val="12"/>
      <color auto="1"/>
      <name val="ＭＳ ゴシック"/>
      <family val="3"/>
    </font>
    <font>
      <b/>
      <sz val="10"/>
      <color auto="1"/>
      <name val="ＭＳ ゴシック"/>
      <family val="3"/>
    </font>
    <font>
      <b/>
      <sz val="11"/>
      <color auto="1"/>
      <name val="ＭＳ ゴシック"/>
      <family val="3"/>
    </font>
    <font>
      <sz val="11"/>
      <color theme="1"/>
      <name val="游ゴシック"/>
    </font>
    <font>
      <sz val="12"/>
      <color auto="1"/>
      <name val="ＭＳ ゴシック"/>
      <family val="3"/>
    </font>
    <font>
      <u/>
      <sz val="11"/>
      <color auto="1"/>
      <name val="ＭＳ ゴシック"/>
      <family val="3"/>
    </font>
    <font>
      <sz val="14"/>
      <color auto="1"/>
      <name val="ＭＳ ゴシック"/>
      <family val="3"/>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3"/>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mediumDashDot">
        <color indexed="64"/>
      </left>
      <right/>
      <top style="mediumDashDot">
        <color indexed="64"/>
      </top>
      <bottom/>
      <diagonal/>
    </border>
    <border>
      <left style="mediumDashDot">
        <color indexed="64"/>
      </left>
      <right/>
      <top/>
      <bottom/>
      <diagonal/>
    </border>
    <border>
      <left style="mediumDashDot">
        <color indexed="64"/>
      </left>
      <right/>
      <top/>
      <bottom style="mediumDashDot">
        <color indexed="64"/>
      </bottom>
      <diagonal/>
    </border>
    <border>
      <left/>
      <right/>
      <top style="mediumDashDot">
        <color indexed="64"/>
      </top>
      <bottom/>
      <diagonal/>
    </border>
    <border>
      <left/>
      <right/>
      <top/>
      <bottom style="mediumDashDot">
        <color indexed="64"/>
      </bottom>
      <diagonal/>
    </border>
    <border>
      <left/>
      <right style="mediumDashDot">
        <color indexed="64"/>
      </right>
      <top style="mediumDashDot">
        <color indexed="64"/>
      </top>
      <bottom/>
      <diagonal/>
    </border>
    <border>
      <left/>
      <right style="mediumDashDot">
        <color indexed="64"/>
      </right>
      <top/>
      <bottom/>
      <diagonal/>
    </border>
    <border>
      <left/>
      <right style="mediumDashDot">
        <color indexed="64"/>
      </right>
      <top/>
      <bottom style="mediumDashDot">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38" fontId="12" fillId="0" borderId="0" applyFont="0" applyFill="0" applyBorder="0" applyAlignment="0" applyProtection="0"/>
    <xf numFmtId="0" fontId="13" fillId="0" borderId="0">
      <alignment vertical="center"/>
    </xf>
    <xf numFmtId="0" fontId="14" fillId="0" borderId="0">
      <alignment vertical="center"/>
    </xf>
    <xf numFmtId="0" fontId="12" fillId="0" borderId="0"/>
    <xf numFmtId="0" fontId="14" fillId="0" borderId="0">
      <alignment vertical="center"/>
    </xf>
    <xf numFmtId="0" fontId="1" fillId="0" borderId="0">
      <alignment vertical="center"/>
    </xf>
    <xf numFmtId="0" fontId="13" fillId="0" borderId="0">
      <alignment vertical="center"/>
    </xf>
    <xf numFmtId="0" fontId="15" fillId="4" borderId="0" applyNumberFormat="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38" fontId="34" fillId="0" borderId="0" applyFont="0" applyFill="0" applyBorder="0" applyAlignment="0" applyProtection="0">
      <alignment vertical="center"/>
    </xf>
  </cellStyleXfs>
  <cellXfs count="90">
    <xf numFmtId="0" fontId="0" fillId="0" borderId="0" xfId="0"/>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4" fillId="0" borderId="10" xfId="0" applyFont="1" applyBorder="1" applyAlignment="1">
      <alignment vertical="center"/>
    </xf>
    <xf numFmtId="0" fontId="24"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0" xfId="0" applyFont="1" applyBorder="1" applyAlignment="1">
      <alignment horizontal="center" vertical="center"/>
    </xf>
    <xf numFmtId="0" fontId="27" fillId="0" borderId="13" xfId="0" applyFont="1" applyBorder="1" applyAlignment="1">
      <alignment horizontal="center" vertical="center"/>
    </xf>
    <xf numFmtId="0" fontId="27" fillId="0" borderId="11"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4" fillId="0" borderId="10" xfId="0" applyFont="1" applyBorder="1" applyAlignment="1">
      <alignment vertical="center" wrapText="1"/>
    </xf>
    <xf numFmtId="0" fontId="24" fillId="0" borderId="14"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0" xfId="0" applyFont="1" applyBorder="1" applyAlignment="1">
      <alignment horizontal="left" vertical="center" wrapText="1"/>
    </xf>
    <xf numFmtId="0" fontId="27" fillId="0" borderId="0" xfId="0" applyFont="1" applyAlignment="1">
      <alignment vertical="top"/>
    </xf>
    <xf numFmtId="0" fontId="12" fillId="0" borderId="0" xfId="0" applyFont="1" applyAlignment="1">
      <alignment vertical="center"/>
    </xf>
    <xf numFmtId="0" fontId="24" fillId="0" borderId="16" xfId="0" applyFont="1" applyBorder="1" applyAlignment="1">
      <alignment vertical="center"/>
    </xf>
    <xf numFmtId="0" fontId="24"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27" fillId="0" borderId="17"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8" xfId="0" applyFont="1" applyBorder="1" applyAlignment="1">
      <alignment horizontal="center" vertical="center" wrapText="1"/>
    </xf>
    <xf numFmtId="0" fontId="24" fillId="0" borderId="16" xfId="0" applyFont="1" applyBorder="1" applyAlignment="1">
      <alignment vertical="center" wrapText="1"/>
    </xf>
    <xf numFmtId="0" fontId="24" fillId="0" borderId="17" xfId="0" applyFont="1" applyBorder="1" applyAlignment="1">
      <alignment horizontal="center" vertical="center" wrapText="1"/>
    </xf>
    <xf numFmtId="0" fontId="24" fillId="0" borderId="19" xfId="0" applyFont="1" applyBorder="1" applyAlignment="1">
      <alignment horizontal="center" vertical="center" wrapText="1"/>
    </xf>
    <xf numFmtId="0" fontId="27" fillId="0" borderId="0" xfId="0" applyFont="1" applyAlignment="1">
      <alignment vertical="top" wrapText="1"/>
    </xf>
    <xf numFmtId="0" fontId="28" fillId="0" borderId="0" xfId="0" applyFont="1" applyAlignment="1">
      <alignment horizontal="center" vertical="center"/>
    </xf>
    <xf numFmtId="0" fontId="24" fillId="0" borderId="20" xfId="0" applyFont="1" applyBorder="1" applyAlignment="1">
      <alignment vertical="center"/>
    </xf>
    <xf numFmtId="0" fontId="24" fillId="0" borderId="21" xfId="0" applyFont="1" applyBorder="1" applyAlignment="1">
      <alignment horizontal="center" vertical="center"/>
    </xf>
    <xf numFmtId="0" fontId="24" fillId="0" borderId="20" xfId="0" applyFont="1" applyBorder="1" applyAlignment="1">
      <alignment horizontal="center" vertical="center" wrapText="1"/>
    </xf>
    <xf numFmtId="0" fontId="24" fillId="0" borderId="20" xfId="0" applyFont="1" applyBorder="1" applyAlignment="1">
      <alignment horizontal="center" vertical="center"/>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0" xfId="0" applyFont="1" applyBorder="1" applyAlignment="1">
      <alignment vertical="center"/>
    </xf>
    <xf numFmtId="0" fontId="26" fillId="0" borderId="10" xfId="0" applyFont="1" applyBorder="1" applyAlignment="1">
      <alignment horizontal="center" vertical="center"/>
    </xf>
    <xf numFmtId="0" fontId="24" fillId="24" borderId="10" xfId="0" applyFont="1" applyFill="1" applyBorder="1" applyAlignment="1" applyProtection="1">
      <alignment horizontal="center" vertical="center"/>
      <protection locked="0"/>
    </xf>
    <xf numFmtId="0" fontId="29" fillId="0" borderId="10" xfId="0" applyFont="1" applyBorder="1" applyAlignment="1">
      <alignment horizontal="center" vertical="center"/>
    </xf>
    <xf numFmtId="0" fontId="24" fillId="24" borderId="14" xfId="0" applyFont="1" applyFill="1" applyBorder="1" applyAlignment="1">
      <alignment horizontal="center" vertical="center"/>
    </xf>
    <xf numFmtId="0" fontId="24" fillId="24" borderId="13" xfId="0" applyFont="1" applyFill="1" applyBorder="1" applyAlignment="1">
      <alignment horizontal="center" vertical="center"/>
    </xf>
    <xf numFmtId="0" fontId="30" fillId="24" borderId="24" xfId="0" applyFont="1" applyFill="1" applyBorder="1" applyAlignment="1">
      <alignment horizontal="center" vertical="top" textRotation="255" shrinkToFit="1"/>
    </xf>
    <xf numFmtId="0" fontId="30" fillId="24" borderId="25" xfId="0" applyFont="1" applyFill="1" applyBorder="1" applyAlignment="1">
      <alignment horizontal="center" vertical="top" textRotation="255" shrinkToFit="1"/>
    </xf>
    <xf numFmtId="0" fontId="26" fillId="0" borderId="20" xfId="0" applyFont="1" applyBorder="1" applyAlignment="1">
      <alignment horizontal="center" vertical="center"/>
    </xf>
    <xf numFmtId="0" fontId="24" fillId="24" borderId="20" xfId="0" applyFont="1" applyFill="1" applyBorder="1" applyAlignment="1" applyProtection="1">
      <alignment horizontal="center" vertical="center"/>
      <protection locked="0"/>
    </xf>
    <xf numFmtId="0" fontId="29" fillId="0" borderId="20" xfId="0" applyFont="1" applyBorder="1" applyAlignment="1">
      <alignment horizontal="center" vertical="center"/>
    </xf>
    <xf numFmtId="0" fontId="24" fillId="24" borderId="16" xfId="0" applyFont="1" applyFill="1" applyBorder="1" applyAlignment="1" applyProtection="1">
      <alignment horizontal="center" vertical="center"/>
      <protection locked="0"/>
    </xf>
    <xf numFmtId="0" fontId="24" fillId="24" borderId="21" xfId="0" applyFont="1" applyFill="1" applyBorder="1" applyAlignment="1">
      <alignment horizontal="center" vertical="center"/>
    </xf>
    <xf numFmtId="0" fontId="30" fillId="24" borderId="26" xfId="0" applyFont="1" applyFill="1" applyBorder="1" applyAlignment="1">
      <alignment horizontal="center" vertical="top" textRotation="255" shrinkToFit="1"/>
    </xf>
    <xf numFmtId="0" fontId="30" fillId="24" borderId="27" xfId="0" applyFont="1" applyFill="1" applyBorder="1" applyAlignment="1">
      <alignment horizontal="center" vertical="top" textRotation="255" shrinkToFit="1"/>
    </xf>
    <xf numFmtId="0" fontId="31" fillId="0" borderId="0" xfId="0" applyFont="1" applyBorder="1" applyAlignment="1">
      <alignment horizontal="center" vertical="center" wrapText="1"/>
    </xf>
    <xf numFmtId="0" fontId="31" fillId="0" borderId="0" xfId="0" applyFont="1" applyAlignment="1">
      <alignment horizontal="center" vertical="center" wrapText="1"/>
    </xf>
    <xf numFmtId="0" fontId="30" fillId="24" borderId="28" xfId="0" applyFont="1" applyFill="1" applyBorder="1" applyAlignment="1">
      <alignment horizontal="center" vertical="top" textRotation="255" shrinkToFit="1"/>
    </xf>
    <xf numFmtId="0" fontId="24" fillId="24" borderId="29" xfId="0" applyFont="1" applyFill="1" applyBorder="1" applyAlignment="1">
      <alignment horizontal="center" vertical="center"/>
    </xf>
    <xf numFmtId="0" fontId="32" fillId="0" borderId="30" xfId="0" applyFont="1" applyBorder="1" applyAlignment="1">
      <alignment horizontal="left" vertical="center" wrapText="1"/>
    </xf>
    <xf numFmtId="0" fontId="24" fillId="0" borderId="31" xfId="0" applyFont="1" applyBorder="1" applyAlignment="1">
      <alignment horizontal="left" vertical="center"/>
    </xf>
    <xf numFmtId="0" fontId="24" fillId="0" borderId="32" xfId="0" applyFont="1" applyBorder="1" applyAlignment="1">
      <alignment horizontal="left" vertical="center"/>
    </xf>
    <xf numFmtId="0" fontId="24" fillId="0" borderId="33" xfId="0" applyFont="1" applyBorder="1" applyAlignment="1">
      <alignment horizontal="left" vertical="center"/>
    </xf>
    <xf numFmtId="0" fontId="24" fillId="0" borderId="0" xfId="0" applyFont="1" applyBorder="1" applyAlignment="1">
      <alignment horizontal="left" vertical="center"/>
    </xf>
    <xf numFmtId="0" fontId="24" fillId="0" borderId="34" xfId="0" applyFont="1" applyBorder="1" applyAlignment="1">
      <alignment horizontal="left" vertical="center"/>
    </xf>
    <xf numFmtId="0" fontId="24" fillId="0" borderId="0" xfId="0" applyFont="1" applyAlignment="1">
      <alignment horizontal="right"/>
    </xf>
    <xf numFmtId="0" fontId="24" fillId="0" borderId="35" xfId="0" applyFont="1" applyBorder="1" applyAlignment="1">
      <alignment horizontal="left" vertical="center"/>
    </xf>
    <xf numFmtId="0" fontId="24" fillId="0" borderId="36" xfId="0" applyFont="1" applyBorder="1" applyAlignment="1">
      <alignment horizontal="left" vertical="center"/>
    </xf>
    <xf numFmtId="0" fontId="24" fillId="0" borderId="37" xfId="0" applyFont="1" applyBorder="1" applyAlignment="1">
      <alignment horizontal="left" vertical="center"/>
    </xf>
    <xf numFmtId="0" fontId="24" fillId="0" borderId="38" xfId="0" applyFont="1" applyBorder="1" applyAlignment="1">
      <alignment vertical="center"/>
    </xf>
    <xf numFmtId="0" fontId="33" fillId="0" borderId="0" xfId="0" applyFont="1" applyBorder="1" applyAlignment="1">
      <alignment horizontal="center" vertical="center" wrapText="1"/>
    </xf>
    <xf numFmtId="0" fontId="33" fillId="0" borderId="0" xfId="0" applyFont="1" applyAlignment="1">
      <alignment horizontal="center" vertical="center" wrapText="1"/>
    </xf>
    <xf numFmtId="0" fontId="24" fillId="0" borderId="0" xfId="0" applyFont="1"/>
    <xf numFmtId="0" fontId="24" fillId="0" borderId="39" xfId="0" applyFont="1" applyBorder="1" applyAlignment="1">
      <alignment horizontal="center" vertical="center" wrapText="1"/>
    </xf>
    <xf numFmtId="38" fontId="24" fillId="0" borderId="39" xfId="52" applyFont="1" applyFill="1" applyBorder="1" applyAlignment="1">
      <alignment horizontal="center" vertical="center"/>
    </xf>
    <xf numFmtId="176" fontId="24" fillId="0" borderId="14" xfId="0" applyNumberFormat="1"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35" fillId="0" borderId="0" xfId="0" applyFont="1"/>
    <xf numFmtId="0" fontId="35" fillId="0" borderId="40" xfId="0" applyFont="1" applyBorder="1" applyAlignment="1">
      <alignment horizontal="center" vertical="center"/>
    </xf>
    <xf numFmtId="38" fontId="24" fillId="0" borderId="14" xfId="52" applyFont="1" applyFill="1" applyBorder="1" applyAlignment="1">
      <alignment horizontal="center" vertical="center"/>
    </xf>
    <xf numFmtId="0" fontId="35" fillId="0" borderId="41" xfId="0" applyFont="1" applyBorder="1" applyAlignment="1">
      <alignment horizontal="center" vertical="center"/>
    </xf>
    <xf numFmtId="0" fontId="36" fillId="0" borderId="0" xfId="0" applyFont="1" applyAlignment="1">
      <alignment horizontal="right" vertical="center" shrinkToFit="1"/>
    </xf>
    <xf numFmtId="176" fontId="24" fillId="0" borderId="39" xfId="0" applyNumberFormat="1" applyFont="1" applyBorder="1" applyAlignment="1">
      <alignment horizontal="right" vertical="center"/>
    </xf>
    <xf numFmtId="176" fontId="24" fillId="0" borderId="42" xfId="0" applyNumberFormat="1" applyFont="1" applyBorder="1" applyAlignment="1">
      <alignment horizontal="center" vertical="center"/>
    </xf>
    <xf numFmtId="38" fontId="24" fillId="0" borderId="0" xfId="52" applyFont="1" applyFill="1" applyBorder="1" applyAlignment="1">
      <alignment vertical="center"/>
    </xf>
    <xf numFmtId="38" fontId="24" fillId="0" borderId="14" xfId="52" applyFont="1" applyFill="1" applyBorder="1" applyAlignment="1">
      <alignment vertical="center"/>
    </xf>
    <xf numFmtId="177" fontId="37" fillId="0" borderId="43" xfId="0" applyNumberFormat="1" applyFont="1" applyBorder="1" applyAlignment="1">
      <alignment horizontal="center" vertical="center"/>
    </xf>
    <xf numFmtId="176" fontId="24" fillId="0" borderId="14" xfId="0" applyNumberFormat="1" applyFont="1" applyBorder="1" applyAlignment="1">
      <alignment horizontal="right" vertical="center"/>
    </xf>
    <xf numFmtId="177" fontId="37" fillId="0" borderId="44" xfId="0" applyNumberFormat="1" applyFont="1" applyBorder="1" applyAlignment="1">
      <alignment horizontal="center" vertical="center"/>
    </xf>
  </cellXfs>
  <cellStyles count="53">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ハイパーリンク 2" xfId="28"/>
    <cellStyle name="ハイパーリンク 3" xfId="29"/>
    <cellStyle name="ハイパーリンク 4" xfId="30"/>
    <cellStyle name="メモ 2" xfId="31"/>
    <cellStyle name="リンク セル 2" xfId="32"/>
    <cellStyle name="入力 2" xfId="33"/>
    <cellStyle name="出力 2" xfId="34"/>
    <cellStyle name="悪い 2" xfId="35"/>
    <cellStyle name="桁区切り 2" xfId="36"/>
    <cellStyle name="標準" xfId="0" builtinId="0"/>
    <cellStyle name="標準 2" xfId="37"/>
    <cellStyle name="標準 3" xfId="38"/>
    <cellStyle name="標準 4" xfId="39"/>
    <cellStyle name="標準 5" xfId="40"/>
    <cellStyle name="標準_○完成版　様式集エクセル" xfId="41"/>
    <cellStyle name="標準_左京・入札説明書・様式" xfId="42"/>
    <cellStyle name="良い 2" xfId="43"/>
    <cellStyle name="見出し 1 2" xfId="44"/>
    <cellStyle name="見出し 2 2" xfId="45"/>
    <cellStyle name="見出し 3 2" xfId="46"/>
    <cellStyle name="見出し 4 2" xfId="47"/>
    <cellStyle name="計算 2" xfId="48"/>
    <cellStyle name="説明文 2" xfId="49"/>
    <cellStyle name="警告文 2" xfId="50"/>
    <cellStyle name="集計 2" xfId="51"/>
    <cellStyle name="桁区切り" xfId="52" builtinId="6"/>
  </cellStyles>
  <dxfs count="2">
    <dxf>
      <font>
        <strike val="0"/>
        <color auto="1"/>
      </font>
      <numFmt numFmtId="1" formatCode="0"/>
      <fill>
        <patternFill>
          <bgColor indexed="45"/>
        </patternFill>
      </fill>
    </dxf>
    <dxf>
      <font>
        <strike val="0"/>
        <color auto="1"/>
      </font>
      <numFmt numFmtId="1" formatCode="0"/>
      <fill>
        <patternFill>
          <bgColor indexed="45"/>
        </patternFill>
      </fill>
    </dxf>
  </dxfs>
  <tableStyles count="0" defaultTableStyle="TableStyleMedium9" defaultPivotStyle="PivotStyleLight16"/>
  <colors>
    <mruColors>
      <color rgb="FFCCFF99"/>
      <color rgb="FF99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28"/>
  <sheetViews>
    <sheetView tabSelected="1" topLeftCell="E1" workbookViewId="0">
      <selection activeCell="X21" sqref="X21:Y21"/>
    </sheetView>
  </sheetViews>
  <sheetFormatPr defaultRowHeight="13"/>
  <cols>
    <col min="1" max="2" width="7.6328125" customWidth="1"/>
    <col min="3" max="27" width="4.6328125" customWidth="1"/>
    <col min="28" max="28" width="4.36328125" customWidth="1"/>
    <col min="31" max="32" width="15.6328125" customWidth="1"/>
  </cols>
  <sheetData>
    <row r="1" spans="1:3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35" customHeight="1">
      <c r="A2" s="1"/>
      <c r="B2" s="1"/>
      <c r="C2" s="1"/>
      <c r="D2" s="1"/>
      <c r="E2" s="1"/>
      <c r="F2" s="1"/>
      <c r="G2" s="55" t="s">
        <v>59</v>
      </c>
      <c r="H2" s="55"/>
      <c r="I2" s="55"/>
      <c r="J2" s="55"/>
      <c r="K2" s="55"/>
      <c r="L2" s="55"/>
      <c r="M2" s="55"/>
      <c r="N2" s="55"/>
      <c r="O2" s="55"/>
      <c r="P2" s="55"/>
      <c r="Q2" s="55"/>
      <c r="R2" s="55"/>
      <c r="S2" s="55"/>
      <c r="T2" s="55"/>
      <c r="U2" s="55"/>
      <c r="V2" s="55"/>
      <c r="W2" s="55"/>
      <c r="X2" s="55"/>
      <c r="Y2" s="55"/>
      <c r="Z2" s="55"/>
      <c r="AA2" s="55"/>
      <c r="AB2" s="55"/>
      <c r="AC2" s="70"/>
      <c r="AD2" s="70"/>
      <c r="AE2" s="1"/>
      <c r="AF2" s="1"/>
    </row>
    <row r="3" spans="1:32" ht="16.5" customHeight="1">
      <c r="A3" s="1"/>
      <c r="B3" s="1"/>
      <c r="C3" s="1"/>
      <c r="D3" s="1"/>
      <c r="E3" s="1"/>
      <c r="F3" s="1"/>
      <c r="G3" s="56"/>
      <c r="H3" s="56"/>
      <c r="I3" s="56"/>
      <c r="J3" s="56"/>
      <c r="K3" s="56"/>
      <c r="L3" s="56"/>
      <c r="M3" s="56"/>
      <c r="N3" s="56"/>
      <c r="O3" s="56"/>
      <c r="P3" s="56"/>
      <c r="Q3" s="56"/>
      <c r="R3" s="56"/>
      <c r="S3" s="56"/>
      <c r="T3" s="56"/>
      <c r="U3" s="56"/>
      <c r="V3" s="56"/>
      <c r="W3" s="56"/>
      <c r="X3" s="56"/>
      <c r="Y3" s="56"/>
      <c r="Z3" s="56"/>
      <c r="AA3" s="56"/>
      <c r="AB3" s="56"/>
      <c r="AC3" s="71"/>
      <c r="AD3" s="71"/>
      <c r="AE3" s="1"/>
      <c r="AF3" s="1"/>
    </row>
    <row r="4" spans="1:32" ht="23.5" customHeight="1">
      <c r="A4" s="1"/>
      <c r="B4" s="1"/>
      <c r="C4" s="1"/>
      <c r="D4" s="1"/>
      <c r="E4" s="1"/>
      <c r="F4" s="1"/>
      <c r="G4" s="1"/>
      <c r="H4" s="1"/>
      <c r="I4" s="1"/>
      <c r="J4" s="1"/>
      <c r="K4" s="1"/>
      <c r="L4" s="1"/>
      <c r="M4" s="59" t="s">
        <v>51</v>
      </c>
      <c r="N4" s="62"/>
      <c r="O4" s="62"/>
      <c r="P4" s="62"/>
      <c r="Q4" s="62"/>
      <c r="R4" s="62"/>
      <c r="S4" s="62"/>
      <c r="T4" s="62"/>
      <c r="U4" s="62"/>
      <c r="V4" s="62"/>
      <c r="W4" s="62"/>
      <c r="X4" s="62"/>
      <c r="Y4" s="62"/>
      <c r="Z4" s="62"/>
      <c r="AA4" s="62"/>
      <c r="AB4" s="66"/>
      <c r="AC4" s="1"/>
      <c r="AD4" s="1"/>
      <c r="AE4" s="1"/>
      <c r="AF4" s="1"/>
    </row>
    <row r="5" spans="1:32" ht="25" customHeight="1">
      <c r="A5" s="2" t="s">
        <v>43</v>
      </c>
      <c r="B5" s="19"/>
      <c r="C5" s="33"/>
      <c r="D5" s="33"/>
      <c r="E5" s="33"/>
      <c r="F5" s="33"/>
      <c r="G5" s="33"/>
      <c r="H5" s="33"/>
      <c r="I5" s="33"/>
      <c r="J5" s="33"/>
      <c r="K5" s="33"/>
      <c r="L5" s="33"/>
      <c r="M5" s="60"/>
      <c r="N5" s="63"/>
      <c r="O5" s="63"/>
      <c r="P5" s="63"/>
      <c r="Q5" s="63"/>
      <c r="R5" s="63"/>
      <c r="S5" s="63"/>
      <c r="T5" s="63"/>
      <c r="U5" s="63"/>
      <c r="V5" s="63"/>
      <c r="W5" s="63"/>
      <c r="X5" s="63"/>
      <c r="Y5" s="63"/>
      <c r="Z5" s="63"/>
      <c r="AA5" s="63"/>
      <c r="AB5" s="67"/>
      <c r="AC5" s="33"/>
      <c r="AD5" s="33"/>
      <c r="AE5" s="82" t="s">
        <v>11</v>
      </c>
      <c r="AF5" s="82"/>
    </row>
    <row r="6" spans="1:32" ht="25" customHeight="1">
      <c r="A6" s="3" t="s">
        <v>33</v>
      </c>
      <c r="B6" s="1"/>
      <c r="C6" s="1"/>
      <c r="D6" s="1"/>
      <c r="E6" s="1"/>
      <c r="F6" s="1"/>
      <c r="G6" s="1"/>
      <c r="H6" s="1"/>
      <c r="I6" s="1"/>
      <c r="J6" s="1"/>
      <c r="K6" s="1"/>
      <c r="L6" s="1"/>
      <c r="M6" s="61"/>
      <c r="N6" s="64"/>
      <c r="O6" s="64"/>
      <c r="P6" s="64"/>
      <c r="Q6" s="64"/>
      <c r="R6" s="64"/>
      <c r="S6" s="64"/>
      <c r="T6" s="64"/>
      <c r="U6" s="64"/>
      <c r="V6" s="64"/>
      <c r="W6" s="64"/>
      <c r="X6" s="64"/>
      <c r="Y6" s="64"/>
      <c r="Z6" s="64"/>
      <c r="AA6" s="64"/>
      <c r="AB6" s="68"/>
      <c r="AC6" s="1" t="s">
        <v>53</v>
      </c>
      <c r="AD6" s="1"/>
      <c r="AE6" s="1"/>
      <c r="AF6" s="1"/>
    </row>
    <row r="7" spans="1:32" ht="25" customHeight="1">
      <c r="A7" s="1"/>
      <c r="B7" s="1"/>
      <c r="C7" s="1"/>
      <c r="D7" s="1"/>
      <c r="E7" s="1"/>
      <c r="F7" s="1"/>
      <c r="G7" s="1"/>
      <c r="H7" s="1"/>
      <c r="I7" s="1"/>
      <c r="J7" s="1"/>
      <c r="K7" s="1"/>
      <c r="L7" s="1"/>
      <c r="M7" s="1"/>
      <c r="N7" s="1"/>
      <c r="O7" s="1"/>
      <c r="P7" s="1"/>
      <c r="Q7" s="1"/>
      <c r="R7" s="1"/>
      <c r="S7" s="1"/>
      <c r="T7" s="1"/>
      <c r="U7" s="1"/>
      <c r="V7" s="1"/>
      <c r="W7" s="1"/>
      <c r="X7" s="1"/>
      <c r="Y7" s="1"/>
      <c r="Z7" s="1"/>
      <c r="AA7" s="65" t="s">
        <v>10</v>
      </c>
      <c r="AB7" s="1"/>
      <c r="AC7" s="72" t="s">
        <v>4</v>
      </c>
      <c r="AD7" s="1"/>
      <c r="AE7" s="1"/>
      <c r="AF7" s="1"/>
    </row>
    <row r="8" spans="1:32" ht="24">
      <c r="A8" s="4"/>
      <c r="B8" s="20"/>
      <c r="C8" s="34"/>
      <c r="D8" s="41" t="s">
        <v>44</v>
      </c>
      <c r="E8" s="48"/>
      <c r="F8" s="41" t="s">
        <v>46</v>
      </c>
      <c r="G8" s="48"/>
      <c r="H8" s="41" t="s">
        <v>27</v>
      </c>
      <c r="I8" s="48"/>
      <c r="J8" s="41" t="s">
        <v>47</v>
      </c>
      <c r="K8" s="48"/>
      <c r="L8" s="41" t="s">
        <v>40</v>
      </c>
      <c r="M8" s="48"/>
      <c r="N8" s="41" t="s">
        <v>48</v>
      </c>
      <c r="O8" s="48"/>
      <c r="P8" s="41" t="s">
        <v>12</v>
      </c>
      <c r="Q8" s="48"/>
      <c r="R8" s="41" t="s">
        <v>49</v>
      </c>
      <c r="S8" s="48"/>
      <c r="T8" s="41" t="s">
        <v>50</v>
      </c>
      <c r="U8" s="48"/>
      <c r="V8" s="41" t="s">
        <v>52</v>
      </c>
      <c r="W8" s="48"/>
      <c r="X8" s="41" t="s">
        <v>5</v>
      </c>
      <c r="Y8" s="48"/>
      <c r="Z8" s="41" t="s">
        <v>39</v>
      </c>
      <c r="AA8" s="48"/>
      <c r="AB8" s="1"/>
      <c r="AC8" s="73" t="s">
        <v>54</v>
      </c>
      <c r="AD8" s="73" t="s">
        <v>17</v>
      </c>
      <c r="AE8" s="73" t="s">
        <v>57</v>
      </c>
      <c r="AF8" s="73" t="s">
        <v>58</v>
      </c>
    </row>
    <row r="9" spans="1:32" ht="28" customHeight="1">
      <c r="A9" s="5" t="s">
        <v>14</v>
      </c>
      <c r="B9" s="21"/>
      <c r="C9" s="35" t="s">
        <v>15</v>
      </c>
      <c r="D9" s="42">
        <v>4</v>
      </c>
      <c r="E9" s="49"/>
      <c r="F9" s="42">
        <v>4</v>
      </c>
      <c r="G9" s="49"/>
      <c r="H9" s="42">
        <v>5</v>
      </c>
      <c r="I9" s="49"/>
      <c r="J9" s="42">
        <v>5</v>
      </c>
      <c r="K9" s="49"/>
      <c r="L9" s="42">
        <v>6</v>
      </c>
      <c r="M9" s="49"/>
      <c r="N9" s="42">
        <v>6</v>
      </c>
      <c r="O9" s="49"/>
      <c r="P9" s="42">
        <v>6</v>
      </c>
      <c r="Q9" s="49"/>
      <c r="R9" s="42">
        <v>6</v>
      </c>
      <c r="S9" s="49"/>
      <c r="T9" s="42">
        <v>6</v>
      </c>
      <c r="U9" s="49"/>
      <c r="V9" s="42">
        <v>6</v>
      </c>
      <c r="W9" s="49"/>
      <c r="X9" s="42">
        <v>6</v>
      </c>
      <c r="Y9" s="49"/>
      <c r="Z9" s="42">
        <v>6</v>
      </c>
      <c r="AA9" s="49"/>
      <c r="AB9" s="1"/>
      <c r="AC9" s="74">
        <v>5</v>
      </c>
      <c r="AD9" s="74">
        <f t="shared" ref="AD9:AD14" si="0">COUNTIF($D$19:$Z$19,AC9)</f>
        <v>5</v>
      </c>
      <c r="AE9" s="83">
        <v>142700</v>
      </c>
      <c r="AF9" s="83">
        <f t="shared" ref="AF9:AF14" si="1">AD9*AE9</f>
        <v>713500</v>
      </c>
    </row>
    <row r="10" spans="1:32" ht="28" customHeight="1">
      <c r="A10" s="6" t="s">
        <v>20</v>
      </c>
      <c r="B10" s="22"/>
      <c r="C10" s="35" t="s">
        <v>36</v>
      </c>
      <c r="D10" s="43" t="str">
        <f>FIXED(D9,0)&amp;"/3"</f>
        <v>4/3</v>
      </c>
      <c r="E10" s="50"/>
      <c r="F10" s="43" t="str">
        <f>FIXED(F9,0)&amp;"/3"</f>
        <v>4/3</v>
      </c>
      <c r="G10" s="50"/>
      <c r="H10" s="43" t="str">
        <f>FIXED(H9,0)&amp;"/3"</f>
        <v>5/3</v>
      </c>
      <c r="I10" s="50"/>
      <c r="J10" s="43" t="str">
        <f>FIXED(J9,0)&amp;"/3"</f>
        <v>5/3</v>
      </c>
      <c r="K10" s="50"/>
      <c r="L10" s="43" t="str">
        <f>FIXED(L9,0)&amp;"/3"</f>
        <v>6/3</v>
      </c>
      <c r="M10" s="50"/>
      <c r="N10" s="43" t="str">
        <f>FIXED(N9,0)&amp;"/3"</f>
        <v>6/3</v>
      </c>
      <c r="O10" s="50"/>
      <c r="P10" s="43" t="str">
        <f>FIXED(P9,0)&amp;"/3"</f>
        <v>6/3</v>
      </c>
      <c r="Q10" s="50"/>
      <c r="R10" s="43" t="str">
        <f>FIXED(R9,0)&amp;"/3"</f>
        <v>6/3</v>
      </c>
      <c r="S10" s="50"/>
      <c r="T10" s="43" t="str">
        <f>FIXED(T9,0)&amp;"/3"</f>
        <v>6/3</v>
      </c>
      <c r="U10" s="50"/>
      <c r="V10" s="43" t="str">
        <f>FIXED(V9,0)&amp;"/3"</f>
        <v>6/3</v>
      </c>
      <c r="W10" s="50"/>
      <c r="X10" s="43" t="str">
        <f>FIXED(X9,0)&amp;"/3"</f>
        <v>6/3</v>
      </c>
      <c r="Y10" s="50"/>
      <c r="Z10" s="43" t="str">
        <f>FIXED(Z9,0)&amp;"/3"</f>
        <v>6/3</v>
      </c>
      <c r="AA10" s="50"/>
      <c r="AB10" s="69"/>
      <c r="AC10" s="74">
        <v>4</v>
      </c>
      <c r="AD10" s="74">
        <f t="shared" si="0"/>
        <v>0</v>
      </c>
      <c r="AE10" s="83">
        <v>114160</v>
      </c>
      <c r="AF10" s="83">
        <f t="shared" si="1"/>
        <v>0</v>
      </c>
    </row>
    <row r="11" spans="1:32" ht="28" customHeight="1">
      <c r="A11" s="5" t="s">
        <v>18</v>
      </c>
      <c r="B11" s="21"/>
      <c r="C11" s="35" t="s">
        <v>6</v>
      </c>
      <c r="D11" s="42">
        <v>10</v>
      </c>
      <c r="E11" s="49"/>
      <c r="F11" s="42">
        <v>11</v>
      </c>
      <c r="G11" s="49"/>
      <c r="H11" s="42">
        <v>11</v>
      </c>
      <c r="I11" s="49"/>
      <c r="J11" s="42">
        <v>11</v>
      </c>
      <c r="K11" s="49"/>
      <c r="L11" s="42">
        <v>11</v>
      </c>
      <c r="M11" s="49"/>
      <c r="N11" s="42">
        <v>12</v>
      </c>
      <c r="O11" s="49"/>
      <c r="P11" s="42">
        <v>12</v>
      </c>
      <c r="Q11" s="49"/>
      <c r="R11" s="42">
        <v>12</v>
      </c>
      <c r="S11" s="49"/>
      <c r="T11" s="42">
        <v>13</v>
      </c>
      <c r="U11" s="49"/>
      <c r="V11" s="42">
        <v>13</v>
      </c>
      <c r="W11" s="49"/>
      <c r="X11" s="42">
        <v>13</v>
      </c>
      <c r="Y11" s="49"/>
      <c r="Z11" s="42">
        <v>13</v>
      </c>
      <c r="AA11" s="49"/>
      <c r="AB11" s="1"/>
      <c r="AC11" s="74">
        <v>3</v>
      </c>
      <c r="AD11" s="74">
        <f t="shared" si="0"/>
        <v>2</v>
      </c>
      <c r="AE11" s="83">
        <v>85620</v>
      </c>
      <c r="AF11" s="83">
        <f t="shared" si="1"/>
        <v>171240</v>
      </c>
    </row>
    <row r="12" spans="1:32" ht="28" customHeight="1">
      <c r="A12" s="7" t="s">
        <v>13</v>
      </c>
      <c r="B12" s="23"/>
      <c r="C12" s="35" t="s">
        <v>19</v>
      </c>
      <c r="D12" s="5" t="str">
        <f>FIXED(D11,0)&amp;"/6"</f>
        <v>10/6</v>
      </c>
      <c r="E12" s="37"/>
      <c r="F12" s="5" t="str">
        <f>FIXED(F11,0)&amp;"/6"</f>
        <v>11/6</v>
      </c>
      <c r="G12" s="37"/>
      <c r="H12" s="5" t="str">
        <f>FIXED(H11,0)&amp;"/6"</f>
        <v>11/6</v>
      </c>
      <c r="I12" s="37"/>
      <c r="J12" s="5" t="str">
        <f>FIXED(J11,0)&amp;"/6"</f>
        <v>11/6</v>
      </c>
      <c r="K12" s="37"/>
      <c r="L12" s="5" t="str">
        <f>FIXED(L11,0)&amp;"/6"</f>
        <v>11/6</v>
      </c>
      <c r="M12" s="37"/>
      <c r="N12" s="5" t="str">
        <f>FIXED(N11,0)&amp;"/6"</f>
        <v>12/6</v>
      </c>
      <c r="O12" s="37"/>
      <c r="P12" s="5" t="str">
        <f>FIXED(P11,0)&amp;"/6"</f>
        <v>12/6</v>
      </c>
      <c r="Q12" s="37"/>
      <c r="R12" s="5" t="str">
        <f>FIXED(R11,0)&amp;"/6"</f>
        <v>12/6</v>
      </c>
      <c r="S12" s="37"/>
      <c r="T12" s="5" t="str">
        <f>FIXED(T11,0)&amp;"/6"</f>
        <v>13/6</v>
      </c>
      <c r="U12" s="37"/>
      <c r="V12" s="5" t="str">
        <f>FIXED(V11,0)&amp;"/6"</f>
        <v>13/6</v>
      </c>
      <c r="W12" s="37"/>
      <c r="X12" s="5" t="str">
        <f>FIXED(X11,0)&amp;"/6"</f>
        <v>13/6</v>
      </c>
      <c r="Y12" s="37"/>
      <c r="Z12" s="5" t="str">
        <f>FIXED(Z11,0)&amp;"/6"</f>
        <v>13/6</v>
      </c>
      <c r="AA12" s="37"/>
      <c r="AB12" s="1"/>
      <c r="AC12" s="74">
        <v>2</v>
      </c>
      <c r="AD12" s="74">
        <f t="shared" si="0"/>
        <v>0</v>
      </c>
      <c r="AE12" s="83">
        <v>57080</v>
      </c>
      <c r="AF12" s="83">
        <f t="shared" si="1"/>
        <v>0</v>
      </c>
    </row>
    <row r="13" spans="1:32" ht="28" customHeight="1">
      <c r="A13" s="8" t="s">
        <v>21</v>
      </c>
      <c r="B13" s="24"/>
      <c r="C13" s="35" t="s">
        <v>37</v>
      </c>
      <c r="D13" s="5" t="str">
        <f>FIXED(D9*2+D11,0)&amp;"/6"</f>
        <v>18/6</v>
      </c>
      <c r="E13" s="37"/>
      <c r="F13" s="5" t="str">
        <f>FIXED(F9*2+F11,0)&amp;"/6"</f>
        <v>19/6</v>
      </c>
      <c r="G13" s="37"/>
      <c r="H13" s="5" t="str">
        <f>FIXED(H9*2+H11,0)&amp;"/6"</f>
        <v>21/6</v>
      </c>
      <c r="I13" s="37"/>
      <c r="J13" s="5" t="str">
        <f>FIXED(J9*2+J11,0)&amp;"/6"</f>
        <v>21/6</v>
      </c>
      <c r="K13" s="37"/>
      <c r="L13" s="5" t="str">
        <f>FIXED(L9*2+L11,0)&amp;"/6"</f>
        <v>23/6</v>
      </c>
      <c r="M13" s="37"/>
      <c r="N13" s="5" t="str">
        <f>FIXED(N9*2+N11,0)&amp;"/6"</f>
        <v>24/6</v>
      </c>
      <c r="O13" s="37"/>
      <c r="P13" s="5" t="str">
        <f>FIXED(P9*2+P11,0)&amp;"/6"</f>
        <v>24/6</v>
      </c>
      <c r="Q13" s="37"/>
      <c r="R13" s="5" t="str">
        <f>FIXED(R9*2+R11,0)&amp;"/6"</f>
        <v>24/6</v>
      </c>
      <c r="S13" s="37"/>
      <c r="T13" s="5" t="str">
        <f>FIXED(T9*2+T11,0)&amp;"/6"</f>
        <v>25/6</v>
      </c>
      <c r="U13" s="37"/>
      <c r="V13" s="5" t="str">
        <f>FIXED(V9*2+V11,0)&amp;"/6"</f>
        <v>25/6</v>
      </c>
      <c r="W13" s="37"/>
      <c r="X13" s="5" t="str">
        <f>FIXED(X9*2+X11,0)&amp;"/6"</f>
        <v>25/6</v>
      </c>
      <c r="Y13" s="37"/>
      <c r="Z13" s="5" t="str">
        <f>FIXED(Z9*2+Z11,0)&amp;"/6"</f>
        <v>25/6</v>
      </c>
      <c r="AA13" s="37"/>
      <c r="AB13" s="1"/>
      <c r="AC13" s="74">
        <v>1</v>
      </c>
      <c r="AD13" s="74">
        <f t="shared" si="0"/>
        <v>1</v>
      </c>
      <c r="AE13" s="83">
        <v>28540</v>
      </c>
      <c r="AF13" s="83">
        <f t="shared" si="1"/>
        <v>28540</v>
      </c>
    </row>
    <row r="14" spans="1:32" ht="28" customHeight="1">
      <c r="A14" s="9" t="s">
        <v>22</v>
      </c>
      <c r="B14" s="25"/>
      <c r="C14" s="35" t="s">
        <v>38</v>
      </c>
      <c r="D14" s="5">
        <f>ROUNDUP((D9*2+D11)/6,0)</f>
        <v>3</v>
      </c>
      <c r="E14" s="37"/>
      <c r="F14" s="5">
        <f>ROUNDUP((F9*2+F11)/6,0)</f>
        <v>4</v>
      </c>
      <c r="G14" s="37"/>
      <c r="H14" s="5">
        <f>ROUNDUP((H9*2+H11)/6,0)</f>
        <v>4</v>
      </c>
      <c r="I14" s="37"/>
      <c r="J14" s="5">
        <f>ROUNDUP((J9*2+J11)/6,0)</f>
        <v>4</v>
      </c>
      <c r="K14" s="37"/>
      <c r="L14" s="5">
        <f>ROUNDUP((L9*2+L11)/6,0)</f>
        <v>4</v>
      </c>
      <c r="M14" s="37"/>
      <c r="N14" s="5">
        <f>ROUNDUP((N9*2+N11)/6,0)</f>
        <v>4</v>
      </c>
      <c r="O14" s="37"/>
      <c r="P14" s="5">
        <f>ROUNDUP((P9*2+P11)/6,0)</f>
        <v>4</v>
      </c>
      <c r="Q14" s="37"/>
      <c r="R14" s="5">
        <f>ROUNDUP((R9*2+R11)/6,0)</f>
        <v>4</v>
      </c>
      <c r="S14" s="37"/>
      <c r="T14" s="5">
        <f>ROUNDUP((T9*2+T11)/6,0)</f>
        <v>5</v>
      </c>
      <c r="U14" s="37"/>
      <c r="V14" s="5">
        <f>ROUNDUP((V9*2+V11)/6,0)</f>
        <v>5</v>
      </c>
      <c r="W14" s="37"/>
      <c r="X14" s="5">
        <f>ROUNDUP((X9*2+X11)/6,0)</f>
        <v>5</v>
      </c>
      <c r="Y14" s="37"/>
      <c r="Z14" s="5">
        <f>ROUNDUP((Z9*2+Z11)/6,0)</f>
        <v>5</v>
      </c>
      <c r="AA14" s="37"/>
      <c r="AB14" s="1"/>
      <c r="AC14" s="74">
        <v>0</v>
      </c>
      <c r="AD14" s="74">
        <f t="shared" si="0"/>
        <v>4</v>
      </c>
      <c r="AE14" s="83">
        <v>0</v>
      </c>
      <c r="AF14" s="83">
        <f t="shared" si="1"/>
        <v>0</v>
      </c>
    </row>
    <row r="15" spans="1:32" ht="28" customHeight="1">
      <c r="A15" s="10" t="s">
        <v>23</v>
      </c>
      <c r="B15" s="26"/>
      <c r="C15" s="36" t="s">
        <v>41</v>
      </c>
      <c r="D15" s="5">
        <f>IF(MOD(2*D9+D11,6)=0,0,6-MOD(2*D9+D11,6))</f>
        <v>0</v>
      </c>
      <c r="E15" s="37"/>
      <c r="F15" s="5">
        <f>IF(MOD(2*F9+F11,6)=0,0,6-MOD(2*F9+F11,6))</f>
        <v>5</v>
      </c>
      <c r="G15" s="37"/>
      <c r="H15" s="5">
        <f>IF(MOD(2*H9+H11,6)=0,0,6-MOD(2*H9+H11,6))</f>
        <v>3</v>
      </c>
      <c r="I15" s="37"/>
      <c r="J15" s="5">
        <f>IF(MOD(2*J9+J11,6)=0,0,6-MOD(2*J9+J11,6))</f>
        <v>3</v>
      </c>
      <c r="K15" s="37"/>
      <c r="L15" s="5">
        <f>IF(MOD(2*L9+L11,6)=0,0,6-MOD(2*L9+L11,6))</f>
        <v>1</v>
      </c>
      <c r="M15" s="37"/>
      <c r="N15" s="5">
        <f>IF(MOD(2*N9+N11,6)=0,0,6-MOD(2*N9+N11,6))</f>
        <v>0</v>
      </c>
      <c r="O15" s="37"/>
      <c r="P15" s="5">
        <f>IF(MOD(2*P9+P11,6)=0,0,6-MOD(2*P9+P11,6))</f>
        <v>0</v>
      </c>
      <c r="Q15" s="37"/>
      <c r="R15" s="5">
        <f>IF(MOD(2*R9+R11,6)=0,0,6-MOD(2*R9+R11,6))</f>
        <v>0</v>
      </c>
      <c r="S15" s="37"/>
      <c r="T15" s="5">
        <f>IF(MOD(2*T9+T11,6)=0,0,6-MOD(2*T9+T11,6))</f>
        <v>5</v>
      </c>
      <c r="U15" s="37"/>
      <c r="V15" s="5">
        <f>IF(MOD(2*V9+V11,6)=0,0,6-MOD(2*V9+V11,6))</f>
        <v>5</v>
      </c>
      <c r="W15" s="37"/>
      <c r="X15" s="5">
        <f>IF(MOD(2*X9+X11,6)=0,0,6-MOD(2*X9+X11,6))</f>
        <v>5</v>
      </c>
      <c r="Y15" s="37"/>
      <c r="Z15" s="5">
        <f>IF(MOD(2*Z9+Z11,6)=0,0,6-MOD(2*Z9+Z11,6))</f>
        <v>5</v>
      </c>
      <c r="AA15" s="37"/>
      <c r="AB15" s="1"/>
      <c r="AC15" s="75" t="s">
        <v>8</v>
      </c>
      <c r="AD15" s="80">
        <f>SUM(AD9:AD14)</f>
        <v>12</v>
      </c>
      <c r="AE15" s="84"/>
      <c r="AF15" s="88">
        <f>IF(D18="","0",SUM(AF9:AF14))</f>
        <v>913280</v>
      </c>
    </row>
    <row r="16" spans="1:32" ht="28" customHeight="1">
      <c r="A16" s="11" t="s">
        <v>24</v>
      </c>
      <c r="B16" s="27"/>
      <c r="C16" s="35" t="s">
        <v>42</v>
      </c>
      <c r="D16" s="42">
        <v>6</v>
      </c>
      <c r="E16" s="49"/>
      <c r="F16" s="42">
        <v>6</v>
      </c>
      <c r="G16" s="49"/>
      <c r="H16" s="42">
        <v>6</v>
      </c>
      <c r="I16" s="49"/>
      <c r="J16" s="42">
        <v>6</v>
      </c>
      <c r="K16" s="49"/>
      <c r="L16" s="42">
        <v>6</v>
      </c>
      <c r="M16" s="49"/>
      <c r="N16" s="42">
        <v>6</v>
      </c>
      <c r="O16" s="49"/>
      <c r="P16" s="42">
        <v>6</v>
      </c>
      <c r="Q16" s="49"/>
      <c r="R16" s="42">
        <v>6</v>
      </c>
      <c r="S16" s="49"/>
      <c r="T16" s="42">
        <v>6</v>
      </c>
      <c r="U16" s="49"/>
      <c r="V16" s="42">
        <v>6</v>
      </c>
      <c r="W16" s="49"/>
      <c r="X16" s="42">
        <v>6</v>
      </c>
      <c r="Y16" s="49"/>
      <c r="Z16" s="42">
        <v>6</v>
      </c>
      <c r="AA16" s="49"/>
      <c r="AB16" s="1"/>
      <c r="AC16" s="1"/>
      <c r="AD16" s="1"/>
      <c r="AE16" s="1"/>
      <c r="AF16" s="1"/>
    </row>
    <row r="17" spans="1:32" ht="28" customHeight="1">
      <c r="A17" s="12" t="s">
        <v>26</v>
      </c>
      <c r="B17" s="28"/>
      <c r="C17" s="35" t="s">
        <v>35</v>
      </c>
      <c r="D17" s="5" t="str">
        <f>IF(D16&gt;=D14,"○","×")</f>
        <v>○</v>
      </c>
      <c r="E17" s="37"/>
      <c r="F17" s="5" t="str">
        <f>IF(F16&gt;=F14,"○","×")</f>
        <v>○</v>
      </c>
      <c r="G17" s="37"/>
      <c r="H17" s="5" t="str">
        <f>IF(H16&gt;=H14,"○","×")</f>
        <v>○</v>
      </c>
      <c r="I17" s="37"/>
      <c r="J17" s="5" t="str">
        <f>IF(J16&gt;=J14,"○","×")</f>
        <v>○</v>
      </c>
      <c r="K17" s="37"/>
      <c r="L17" s="5" t="str">
        <f>IF(L16&gt;=L14,"○","×")</f>
        <v>○</v>
      </c>
      <c r="M17" s="37"/>
      <c r="N17" s="5" t="str">
        <f>IF(N16&gt;=N14,"○","×")</f>
        <v>○</v>
      </c>
      <c r="O17" s="37"/>
      <c r="P17" s="5" t="str">
        <f>IF(P16&gt;=P14,"○","×")</f>
        <v>○</v>
      </c>
      <c r="Q17" s="37"/>
      <c r="R17" s="5" t="str">
        <f>IF(R16&gt;=R14,"○","×")</f>
        <v>○</v>
      </c>
      <c r="S17" s="37"/>
      <c r="T17" s="5" t="str">
        <f>IF(T16&gt;=T14,"○","×")</f>
        <v>○</v>
      </c>
      <c r="U17" s="37"/>
      <c r="V17" s="5" t="str">
        <f>IF(V16&gt;=V14,"○","×")</f>
        <v>○</v>
      </c>
      <c r="W17" s="37"/>
      <c r="X17" s="5" t="str">
        <f>IF(X16&gt;=X14,"○","×")</f>
        <v>○</v>
      </c>
      <c r="Y17" s="37"/>
      <c r="Z17" s="5" t="str">
        <f>IF(Z16&gt;=Z14,"○","×")</f>
        <v>○</v>
      </c>
      <c r="AA17" s="37"/>
      <c r="AB17" s="40"/>
      <c r="AC17" s="1"/>
      <c r="AD17" s="1"/>
      <c r="AE17" s="1"/>
      <c r="AF17" s="1"/>
    </row>
    <row r="18" spans="1:32" ht="28" customHeight="1">
      <c r="A18" s="11" t="s">
        <v>9</v>
      </c>
      <c r="B18" s="27"/>
      <c r="C18" s="37" t="s">
        <v>25</v>
      </c>
      <c r="D18" s="42" t="s">
        <v>45</v>
      </c>
      <c r="E18" s="51"/>
      <c r="F18" s="42" t="s">
        <v>45</v>
      </c>
      <c r="G18" s="51"/>
      <c r="H18" s="42" t="s">
        <v>45</v>
      </c>
      <c r="I18" s="51"/>
      <c r="J18" s="42" t="s">
        <v>45</v>
      </c>
      <c r="K18" s="51"/>
      <c r="L18" s="42" t="s">
        <v>45</v>
      </c>
      <c r="M18" s="51"/>
      <c r="N18" s="42" t="s">
        <v>45</v>
      </c>
      <c r="O18" s="51"/>
      <c r="P18" s="42" t="s">
        <v>45</v>
      </c>
      <c r="Q18" s="51"/>
      <c r="R18" s="42" t="s">
        <v>45</v>
      </c>
      <c r="S18" s="51"/>
      <c r="T18" s="42" t="s">
        <v>45</v>
      </c>
      <c r="U18" s="51"/>
      <c r="V18" s="42" t="s">
        <v>45</v>
      </c>
      <c r="W18" s="51"/>
      <c r="X18" s="42" t="s">
        <v>45</v>
      </c>
      <c r="Y18" s="51"/>
      <c r="Z18" s="42" t="s">
        <v>45</v>
      </c>
      <c r="AA18" s="49"/>
      <c r="AB18" s="40"/>
      <c r="AC18" s="72" t="s">
        <v>55</v>
      </c>
      <c r="AD18" s="1"/>
      <c r="AE18" s="1"/>
      <c r="AF18" s="1"/>
    </row>
    <row r="19" spans="1:32" ht="28" customHeight="1">
      <c r="A19" s="13" t="s">
        <v>2</v>
      </c>
      <c r="B19" s="29"/>
      <c r="C19" s="37"/>
      <c r="D19" s="4">
        <f>IF(D18="×","",IF(D17="×","",D15))</f>
        <v>0</v>
      </c>
      <c r="E19" s="34"/>
      <c r="F19" s="4">
        <f>IF(F18="×","",IF(F17="×","",F15))</f>
        <v>5</v>
      </c>
      <c r="G19" s="34"/>
      <c r="H19" s="4">
        <f>IF(H18="×","",IF(H17="×","",H15))</f>
        <v>3</v>
      </c>
      <c r="I19" s="34"/>
      <c r="J19" s="4">
        <f>IF(J18="×","",IF(J17="×","",J15))</f>
        <v>3</v>
      </c>
      <c r="K19" s="34"/>
      <c r="L19" s="4">
        <f>IF(L18="×","",IF(L17="×","",L15))</f>
        <v>1</v>
      </c>
      <c r="M19" s="34"/>
      <c r="N19" s="4">
        <f>IF(N18="×","",IF(N17="×","",N15))</f>
        <v>0</v>
      </c>
      <c r="O19" s="34"/>
      <c r="P19" s="4">
        <f>IF(P18="×","",IF(P17="×","",P15))</f>
        <v>0</v>
      </c>
      <c r="Q19" s="34"/>
      <c r="R19" s="4">
        <f>IF(R18="×","",IF(R17="×","",R15))</f>
        <v>0</v>
      </c>
      <c r="S19" s="34"/>
      <c r="T19" s="4">
        <f>IF(T18="×","",IF(T17="×","",T15))</f>
        <v>5</v>
      </c>
      <c r="U19" s="34"/>
      <c r="V19" s="4">
        <f>IF(V18="×","",IF(V17="×","",V15))</f>
        <v>5</v>
      </c>
      <c r="W19" s="34"/>
      <c r="X19" s="4">
        <f>IF(X18="×","",IF(X17="×","",X15))</f>
        <v>5</v>
      </c>
      <c r="Y19" s="34"/>
      <c r="Z19" s="4">
        <f>IF(AA18="×","",IF(Z17="×","",Z15))</f>
        <v>5</v>
      </c>
      <c r="AA19" s="34"/>
      <c r="AB19" s="40"/>
      <c r="AC19" s="76"/>
      <c r="AD19" s="76"/>
      <c r="AE19" s="85"/>
      <c r="AF19" s="40"/>
    </row>
    <row r="20" spans="1:32" ht="24">
      <c r="A20" s="5" t="s">
        <v>28</v>
      </c>
      <c r="B20" s="21"/>
      <c r="C20" s="37"/>
      <c r="D20" s="44">
        <v>6</v>
      </c>
      <c r="E20" s="44"/>
      <c r="F20" s="44">
        <v>6</v>
      </c>
      <c r="G20" s="44"/>
      <c r="H20" s="44">
        <v>6</v>
      </c>
      <c r="I20" s="44"/>
      <c r="J20" s="44">
        <v>6</v>
      </c>
      <c r="K20" s="44"/>
      <c r="L20" s="44">
        <v>6</v>
      </c>
      <c r="M20" s="44"/>
      <c r="N20" s="44">
        <v>6</v>
      </c>
      <c r="O20" s="44"/>
      <c r="P20" s="44">
        <v>6</v>
      </c>
      <c r="Q20" s="44"/>
      <c r="R20" s="44">
        <v>6</v>
      </c>
      <c r="S20" s="44"/>
      <c r="T20" s="44">
        <v>6</v>
      </c>
      <c r="U20" s="44"/>
      <c r="V20" s="44">
        <v>6</v>
      </c>
      <c r="W20" s="44"/>
      <c r="X20" s="44">
        <v>6</v>
      </c>
      <c r="Y20" s="44"/>
      <c r="Z20" s="44">
        <v>6</v>
      </c>
      <c r="AA20" s="44"/>
      <c r="AB20" s="1"/>
      <c r="AC20" s="14" t="s">
        <v>7</v>
      </c>
      <c r="AD20" s="14"/>
      <c r="AE20" s="14" t="s">
        <v>57</v>
      </c>
      <c r="AF20" s="14" t="s">
        <v>58</v>
      </c>
    </row>
    <row r="21" spans="1:32" ht="25" customHeight="1">
      <c r="A21" s="14" t="s">
        <v>30</v>
      </c>
      <c r="B21" s="14"/>
      <c r="C21" s="14"/>
      <c r="D21" s="45">
        <v>2</v>
      </c>
      <c r="E21" s="52"/>
      <c r="F21" s="45">
        <v>2</v>
      </c>
      <c r="G21" s="52"/>
      <c r="H21" s="45">
        <v>2</v>
      </c>
      <c r="I21" s="52"/>
      <c r="J21" s="45">
        <v>2</v>
      </c>
      <c r="K21" s="52"/>
      <c r="L21" s="58">
        <v>2</v>
      </c>
      <c r="M21" s="58"/>
      <c r="N21" s="58">
        <v>2</v>
      </c>
      <c r="O21" s="58"/>
      <c r="P21" s="45">
        <v>2</v>
      </c>
      <c r="Q21" s="52"/>
      <c r="R21" s="45">
        <v>2</v>
      </c>
      <c r="S21" s="52"/>
      <c r="T21" s="45">
        <v>2</v>
      </c>
      <c r="U21" s="52"/>
      <c r="V21" s="45">
        <v>2</v>
      </c>
      <c r="W21" s="52"/>
      <c r="X21" s="45">
        <v>2</v>
      </c>
      <c r="Y21" s="52"/>
      <c r="Z21" s="45">
        <v>2</v>
      </c>
      <c r="AA21" s="52"/>
      <c r="AB21" s="1"/>
      <c r="AC21" s="77">
        <f>COUNTIF(D20:AA20,"&gt;=6")</f>
        <v>12</v>
      </c>
      <c r="AD21" s="77"/>
      <c r="AE21" s="86">
        <v>73500</v>
      </c>
      <c r="AF21" s="86">
        <f>AC21*AE21</f>
        <v>882000</v>
      </c>
    </row>
    <row r="22" spans="1:32" ht="49.25">
      <c r="A22" s="15" t="s">
        <v>3</v>
      </c>
      <c r="B22" s="30"/>
      <c r="C22" s="38"/>
      <c r="D22" s="46"/>
      <c r="E22" s="53" t="s">
        <v>29</v>
      </c>
      <c r="F22" s="46"/>
      <c r="G22" s="53" t="s">
        <v>29</v>
      </c>
      <c r="H22" s="46"/>
      <c r="I22" s="53" t="s">
        <v>29</v>
      </c>
      <c r="J22" s="46"/>
      <c r="K22" s="53" t="s">
        <v>29</v>
      </c>
      <c r="L22" s="46"/>
      <c r="M22" s="53" t="s">
        <v>29</v>
      </c>
      <c r="N22" s="46"/>
      <c r="O22" s="53" t="s">
        <v>29</v>
      </c>
      <c r="P22" s="46"/>
      <c r="Q22" s="53" t="s">
        <v>29</v>
      </c>
      <c r="R22" s="46"/>
      <c r="S22" s="53" t="s">
        <v>29</v>
      </c>
      <c r="T22" s="46"/>
      <c r="U22" s="53" t="s">
        <v>29</v>
      </c>
      <c r="V22" s="46"/>
      <c r="W22" s="53" t="s">
        <v>29</v>
      </c>
      <c r="X22" s="46"/>
      <c r="Y22" s="53" t="s">
        <v>29</v>
      </c>
      <c r="Z22" s="46"/>
      <c r="AA22" s="53" t="s">
        <v>29</v>
      </c>
      <c r="AB22" s="1"/>
      <c r="AC22" s="78" t="s">
        <v>56</v>
      </c>
      <c r="AD22" s="1"/>
      <c r="AE22" s="1"/>
      <c r="AF22" s="1"/>
    </row>
    <row r="23" spans="1:32" ht="49.25">
      <c r="A23" s="16"/>
      <c r="B23" s="31"/>
      <c r="C23" s="39"/>
      <c r="D23" s="47"/>
      <c r="E23" s="54" t="s">
        <v>29</v>
      </c>
      <c r="F23" s="47"/>
      <c r="G23" s="57" t="s">
        <v>29</v>
      </c>
      <c r="H23" s="47"/>
      <c r="I23" s="57" t="s">
        <v>29</v>
      </c>
      <c r="J23" s="47"/>
      <c r="K23" s="54" t="s">
        <v>29</v>
      </c>
      <c r="L23" s="47"/>
      <c r="M23" s="54" t="s">
        <v>29</v>
      </c>
      <c r="N23" s="47"/>
      <c r="O23" s="54" t="s">
        <v>29</v>
      </c>
      <c r="P23" s="47"/>
      <c r="Q23" s="54" t="s">
        <v>29</v>
      </c>
      <c r="R23" s="47"/>
      <c r="S23" s="54" t="s">
        <v>29</v>
      </c>
      <c r="T23" s="47"/>
      <c r="U23" s="54" t="s">
        <v>29</v>
      </c>
      <c r="V23" s="47"/>
      <c r="W23" s="54" t="s">
        <v>29</v>
      </c>
      <c r="X23" s="47"/>
      <c r="Y23" s="54" t="s">
        <v>29</v>
      </c>
      <c r="Z23" s="47"/>
      <c r="AA23" s="54" t="s">
        <v>29</v>
      </c>
      <c r="AB23" s="1"/>
      <c r="AC23" s="79" t="s">
        <v>31</v>
      </c>
      <c r="AD23" s="81"/>
      <c r="AE23" s="87">
        <f>IF(AF15="－","－",SUM(AF15,AF21))</f>
        <v>1795280</v>
      </c>
      <c r="AF23" s="89"/>
    </row>
    <row r="24" spans="1:32">
      <c r="A24" s="17"/>
      <c r="B24" s="17"/>
      <c r="C24" s="40" t="s">
        <v>16</v>
      </c>
      <c r="D24" s="40"/>
      <c r="E24" s="40"/>
      <c r="F24" s="40"/>
      <c r="G24" s="40"/>
      <c r="H24" s="40"/>
      <c r="I24" s="40"/>
      <c r="J24" s="40"/>
      <c r="K24" s="40"/>
      <c r="L24" s="40"/>
      <c r="M24" s="40"/>
      <c r="N24" s="40"/>
      <c r="O24" s="40"/>
      <c r="P24" s="40"/>
      <c r="Q24" s="40"/>
      <c r="R24" s="40"/>
      <c r="S24" s="40"/>
      <c r="T24" s="40"/>
      <c r="U24" s="40"/>
      <c r="V24" s="40"/>
      <c r="W24" s="40"/>
      <c r="X24" s="40"/>
      <c r="Y24" s="40"/>
      <c r="Z24" s="40"/>
      <c r="AA24" s="40"/>
      <c r="AB24" s="1"/>
      <c r="AC24" s="1"/>
      <c r="AD24" s="1"/>
      <c r="AE24" s="1"/>
      <c r="AF24" s="1"/>
    </row>
    <row r="25" spans="1:32">
      <c r="A25" s="18">
        <v>1</v>
      </c>
      <c r="B25" s="18" t="s">
        <v>32</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row>
    <row r="26" spans="1:32">
      <c r="A26" s="18">
        <v>2</v>
      </c>
      <c r="B26" s="18" t="s">
        <v>0</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row>
    <row r="27" spans="1:32">
      <c r="A27" s="18">
        <v>3</v>
      </c>
      <c r="B27" s="18" t="s">
        <v>34</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row>
    <row r="28" spans="1:32">
      <c r="A28" s="18">
        <v>4</v>
      </c>
      <c r="B28" s="32" t="s">
        <v>1</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row>
  </sheetData>
  <mergeCells count="193">
    <mergeCell ref="G2:AB2"/>
    <mergeCell ref="AE5:AF5"/>
    <mergeCell ref="A8:C8"/>
    <mergeCell ref="D8:E8"/>
    <mergeCell ref="F8:G8"/>
    <mergeCell ref="H8:I8"/>
    <mergeCell ref="J8:K8"/>
    <mergeCell ref="L8:M8"/>
    <mergeCell ref="N8:O8"/>
    <mergeCell ref="P8:Q8"/>
    <mergeCell ref="R8:S8"/>
    <mergeCell ref="T8:U8"/>
    <mergeCell ref="V8:W8"/>
    <mergeCell ref="X8:Y8"/>
    <mergeCell ref="Z8:AA8"/>
    <mergeCell ref="A9:B9"/>
    <mergeCell ref="D9:E9"/>
    <mergeCell ref="F9:G9"/>
    <mergeCell ref="H9:I9"/>
    <mergeCell ref="J9:K9"/>
    <mergeCell ref="L9:M9"/>
    <mergeCell ref="N9:O9"/>
    <mergeCell ref="P9:Q9"/>
    <mergeCell ref="R9:S9"/>
    <mergeCell ref="T9:U9"/>
    <mergeCell ref="V9:W9"/>
    <mergeCell ref="X9:Y9"/>
    <mergeCell ref="Z9:AA9"/>
    <mergeCell ref="A10:B10"/>
    <mergeCell ref="D10:E10"/>
    <mergeCell ref="F10:G10"/>
    <mergeCell ref="H10:I10"/>
    <mergeCell ref="J10:K10"/>
    <mergeCell ref="L10:M10"/>
    <mergeCell ref="N10:O10"/>
    <mergeCell ref="P10:Q10"/>
    <mergeCell ref="R10:S10"/>
    <mergeCell ref="T10:U10"/>
    <mergeCell ref="V10:W10"/>
    <mergeCell ref="X10:Y10"/>
    <mergeCell ref="Z10:AA10"/>
    <mergeCell ref="A11:B11"/>
    <mergeCell ref="D11:E11"/>
    <mergeCell ref="F11:G11"/>
    <mergeCell ref="H11:I11"/>
    <mergeCell ref="J11:K11"/>
    <mergeCell ref="L11:M11"/>
    <mergeCell ref="N11:O11"/>
    <mergeCell ref="P11:Q11"/>
    <mergeCell ref="R11:S11"/>
    <mergeCell ref="T11:U11"/>
    <mergeCell ref="V11:W11"/>
    <mergeCell ref="X11:Y11"/>
    <mergeCell ref="Z11:AA11"/>
    <mergeCell ref="A12:B12"/>
    <mergeCell ref="D12:E12"/>
    <mergeCell ref="F12:G12"/>
    <mergeCell ref="H12:I12"/>
    <mergeCell ref="J12:K12"/>
    <mergeCell ref="L12:M12"/>
    <mergeCell ref="N12:O12"/>
    <mergeCell ref="P12:Q12"/>
    <mergeCell ref="R12:S12"/>
    <mergeCell ref="T12:U12"/>
    <mergeCell ref="V12:W12"/>
    <mergeCell ref="X12:Y12"/>
    <mergeCell ref="Z12:AA12"/>
    <mergeCell ref="A13:B13"/>
    <mergeCell ref="D13:E13"/>
    <mergeCell ref="F13:G13"/>
    <mergeCell ref="H13:I13"/>
    <mergeCell ref="J13:K13"/>
    <mergeCell ref="L13:M13"/>
    <mergeCell ref="N13:O13"/>
    <mergeCell ref="P13:Q13"/>
    <mergeCell ref="R13:S13"/>
    <mergeCell ref="T13:U13"/>
    <mergeCell ref="V13:W13"/>
    <mergeCell ref="X13:Y13"/>
    <mergeCell ref="Z13:AA13"/>
    <mergeCell ref="A14:B14"/>
    <mergeCell ref="D14:E14"/>
    <mergeCell ref="F14:G14"/>
    <mergeCell ref="H14:I14"/>
    <mergeCell ref="J14:K14"/>
    <mergeCell ref="L14:M14"/>
    <mergeCell ref="N14:O14"/>
    <mergeCell ref="P14:Q14"/>
    <mergeCell ref="R14:S14"/>
    <mergeCell ref="T14:U14"/>
    <mergeCell ref="V14:W14"/>
    <mergeCell ref="X14:Y14"/>
    <mergeCell ref="Z14:AA14"/>
    <mergeCell ref="A15:B15"/>
    <mergeCell ref="D15:E15"/>
    <mergeCell ref="F15:G15"/>
    <mergeCell ref="H15:I15"/>
    <mergeCell ref="J15:K15"/>
    <mergeCell ref="L15:M15"/>
    <mergeCell ref="N15:O15"/>
    <mergeCell ref="P15:Q15"/>
    <mergeCell ref="R15:S15"/>
    <mergeCell ref="T15:U15"/>
    <mergeCell ref="V15:W15"/>
    <mergeCell ref="X15:Y15"/>
    <mergeCell ref="Z15:AA15"/>
    <mergeCell ref="A16:B16"/>
    <mergeCell ref="D16:E16"/>
    <mergeCell ref="F16:G16"/>
    <mergeCell ref="H16:I16"/>
    <mergeCell ref="J16:K16"/>
    <mergeCell ref="L16:M16"/>
    <mergeCell ref="N16:O16"/>
    <mergeCell ref="P16:Q16"/>
    <mergeCell ref="R16:S16"/>
    <mergeCell ref="T16:U16"/>
    <mergeCell ref="V16:W16"/>
    <mergeCell ref="X16:Y16"/>
    <mergeCell ref="Z16:AA16"/>
    <mergeCell ref="A17:B17"/>
    <mergeCell ref="D17:E17"/>
    <mergeCell ref="F17:G17"/>
    <mergeCell ref="H17:I17"/>
    <mergeCell ref="J17:K17"/>
    <mergeCell ref="L17:M17"/>
    <mergeCell ref="N17:O17"/>
    <mergeCell ref="P17:Q17"/>
    <mergeCell ref="R17:S17"/>
    <mergeCell ref="T17:U17"/>
    <mergeCell ref="V17:W17"/>
    <mergeCell ref="X17:Y17"/>
    <mergeCell ref="Z17:AA17"/>
    <mergeCell ref="A18:B18"/>
    <mergeCell ref="D18:E18"/>
    <mergeCell ref="F18:G18"/>
    <mergeCell ref="H18:I18"/>
    <mergeCell ref="J18:K18"/>
    <mergeCell ref="L18:M18"/>
    <mergeCell ref="N18:O18"/>
    <mergeCell ref="P18:Q18"/>
    <mergeCell ref="R18:S18"/>
    <mergeCell ref="T18:U18"/>
    <mergeCell ref="V18:W18"/>
    <mergeCell ref="X18:Y18"/>
    <mergeCell ref="Z18:AA18"/>
    <mergeCell ref="D19:E19"/>
    <mergeCell ref="F19:G19"/>
    <mergeCell ref="H19:I19"/>
    <mergeCell ref="J19:K19"/>
    <mergeCell ref="L19:M19"/>
    <mergeCell ref="N19:O19"/>
    <mergeCell ref="P19:Q19"/>
    <mergeCell ref="R19:S19"/>
    <mergeCell ref="T19:U19"/>
    <mergeCell ref="V19:W19"/>
    <mergeCell ref="X19:Y19"/>
    <mergeCell ref="Z19:AA19"/>
    <mergeCell ref="A20:C20"/>
    <mergeCell ref="D20:E20"/>
    <mergeCell ref="F20:G20"/>
    <mergeCell ref="H20:I20"/>
    <mergeCell ref="J20:K20"/>
    <mergeCell ref="L20:M20"/>
    <mergeCell ref="N20:O20"/>
    <mergeCell ref="P20:Q20"/>
    <mergeCell ref="R20:S20"/>
    <mergeCell ref="T20:U20"/>
    <mergeCell ref="V20:W20"/>
    <mergeCell ref="X20:Y20"/>
    <mergeCell ref="Z20:AA20"/>
    <mergeCell ref="AC20:AD20"/>
    <mergeCell ref="A21:C21"/>
    <mergeCell ref="D21:E21"/>
    <mergeCell ref="F21:G21"/>
    <mergeCell ref="H21:I21"/>
    <mergeCell ref="J21:K21"/>
    <mergeCell ref="L21:M21"/>
    <mergeCell ref="N21:O21"/>
    <mergeCell ref="P21:Q21"/>
    <mergeCell ref="R21:S21"/>
    <mergeCell ref="T21:U21"/>
    <mergeCell ref="V21:W21"/>
    <mergeCell ref="X21:Y21"/>
    <mergeCell ref="Z21:AA21"/>
    <mergeCell ref="AC21:AD21"/>
    <mergeCell ref="AC23:AD23"/>
    <mergeCell ref="AE23:AF23"/>
    <mergeCell ref="B25:AF25"/>
    <mergeCell ref="B26:AF26"/>
    <mergeCell ref="B27:AF27"/>
    <mergeCell ref="B28:AF28"/>
    <mergeCell ref="M4:AB6"/>
    <mergeCell ref="A22:C23"/>
  </mergeCells>
  <phoneticPr fontId="23" type="Hiragana"/>
  <conditionalFormatting sqref="AF15">
    <cfRule type="cellIs" dxfId="1" priority="1" stopIfTrue="1" operator="equal">
      <formula>0</formula>
    </cfRule>
    <cfRule type="cellIs" dxfId="0" priority="2" stopIfTrue="1" operator="equal">
      <formula>0</formula>
    </cfRule>
  </conditionalFormatting>
  <dataValidations count="1">
    <dataValidation type="list" allowBlank="1" showDropDown="0" showInputMessage="1" showErrorMessage="1" sqref="D18:AA18">
      <formula1>$AH$17:$AH$19</formula1>
    </dataValidation>
  </dataValidations>
  <pageMargins left="0.7" right="0.7" top="0.75" bottom="0.75" header="0.3" footer="0.3"/>
  <pageSetup paperSize="9" scale="7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見本　３歳未満児乳児</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内海 俊弘</dc:creator>
  <cp:lastModifiedBy>Administrator</cp:lastModifiedBy>
  <cp:lastPrinted>2015-04-01T07:25:56Z</cp:lastPrinted>
  <dcterms:created xsi:type="dcterms:W3CDTF">1997-01-08T22:48:59Z</dcterms:created>
  <dcterms:modified xsi:type="dcterms:W3CDTF">2023-07-14T02:59:03Z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2023-07-14T02:59:03Z</vt:filetime>
  </property>
</Properties>
</file>